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7555" windowHeight="12045" activeTab="3"/>
  </bookViews>
  <sheets>
    <sheet name=" 1.4 Минэнерго " sheetId="1" r:id="rId1"/>
    <sheet name="1.3 Минэнерго" sheetId="2" r:id="rId2"/>
    <sheet name="1.2 2015 Минэнерго" sheetId="3" r:id="rId3"/>
    <sheet name="прил 2.2 (2015)" sheetId="4" r:id="rId4"/>
  </sheets>
  <definedNames>
    <definedName name="_xlnm._FilterDatabase" localSheetId="2" hidden="1">'1.2 2015 Минэнерго'!#REF!</definedName>
    <definedName name="_xlnm._FilterDatabase" localSheetId="1" hidden="1">'1.3 Минэнерго'!$A$26:$V$91</definedName>
    <definedName name="Z_1519C69B_671D_4E04_B451_D38FB0B52570_.wvu.FilterData" localSheetId="1" hidden="1">'1.3 Минэнерго'!$A$26:$V$63</definedName>
    <definedName name="Z_1519C69B_671D_4E04_B451_D38FB0B52570_.wvu.PrintTitles" localSheetId="1" hidden="1">'1.3 Минэнерго'!$22:$25</definedName>
    <definedName name="Z_1519C69B_671D_4E04_B451_D38FB0B52570_.wvu.Rows" localSheetId="1" hidden="1">'1.3 Минэнерго'!#REF!</definedName>
    <definedName name="Z_1F6D9341_2D12_469E_BEDD_7A25C2E2EAC9_.wvu.FilterData" localSheetId="2" hidden="1">'1.2 2015 Минэнерго'!$A$12:$AI$41</definedName>
    <definedName name="Z_31ABD978_7986_496B_8C76_60CE5D50CDD5_.wvu.FilterData" localSheetId="1" hidden="1">'1.3 Минэнерго'!$A$26:$V$63</definedName>
    <definedName name="Z_31ABD978_7986_496B_8C76_60CE5D50CDD5_.wvu.PrintTitles" localSheetId="1" hidden="1">'1.3 Минэнерго'!$22:$25</definedName>
    <definedName name="Z_31ABD978_7986_496B_8C76_60CE5D50CDD5_.wvu.Rows" localSheetId="1" hidden="1">'1.3 Минэнерго'!#REF!</definedName>
    <definedName name="Z_325CE885_200B_4C68_A709_B5475812BA5B_.wvu.Cols" localSheetId="3" hidden="1">'прил 2.2 (2015)'!#REF!</definedName>
    <definedName name="Z_325CE885_200B_4C68_A709_B5475812BA5B_.wvu.FilterData" localSheetId="3" hidden="1">'прил 2.2 (2015)'!$A$19:$AA$34</definedName>
    <definedName name="Z_325CE885_200B_4C68_A709_B5475812BA5B_.wvu.PrintArea" localSheetId="3" hidden="1">'прил 2.2 (2015)'!$A$1:$AA$34</definedName>
    <definedName name="Z_3C095A71_3E0E_431D_99D0_CD41573CA601_.wvu.PrintArea" localSheetId="3" hidden="1">'прил 2.2 (2015)'!$A$1:$Z$34</definedName>
    <definedName name="Z_3C095A71_3E0E_431D_99D0_CD41573CA601_.wvu.Rows" localSheetId="3" hidden="1">'прил 2.2 (2015)'!#REF!,'прил 2.2 (2015)'!#REF!,'прил 2.2 (2015)'!#REF!,'прил 2.2 (2015)'!#REF!,'прил 2.2 (2015)'!#REF!,'прил 2.2 (2015)'!#REF!,'прил 2.2 (2015)'!#REF!,'прил 2.2 (2015)'!#REF!,'прил 2.2 (2015)'!#REF!,'прил 2.2 (2015)'!#REF!,'прил 2.2 (2015)'!$23:$25,'прил 2.2 (2015)'!#REF!,'прил 2.2 (2015)'!#REF!,'прил 2.2 (2015)'!#REF!,'прил 2.2 (2015)'!#REF!,'прил 2.2 (2015)'!#REF!,'прил 2.2 (2015)'!#REF!,'прил 2.2 (2015)'!#REF!,'прил 2.2 (2015)'!#REF!,'прил 2.2 (2015)'!$26:$31,'прил 2.2 (2015)'!#REF!,'прил 2.2 (2015)'!#REF!,'прил 2.2 (2015)'!#REF!,'прил 2.2 (2015)'!#REF!,'прил 2.2 (2015)'!#REF!,'прил 2.2 (2015)'!#REF!,'прил 2.2 (2015)'!#REF!,'прил 2.2 (2015)'!#REF!,'прил 2.2 (2015)'!#REF!,'прил 2.2 (2015)'!#REF!</definedName>
    <definedName name="Z_428D0EAA_5956_4B10_BC27_96129B8BD183_.wvu.FilterData" localSheetId="1" hidden="1">'1.3 Минэнерго'!$A$26:$V$63</definedName>
    <definedName name="Z_43E8FC40_A0F2_423B_9A12_9E6FC38BDDE5_.wvu.PrintArea" localSheetId="0" hidden="1">' 1.4 Минэнерго '!#REF!</definedName>
    <definedName name="Z_43E8FC40_A0F2_423B_9A12_9E6FC38BDDE5_.wvu.PrintTitles" localSheetId="0" hidden="1">' 1.4 Минэнерго '!#REF!</definedName>
    <definedName name="Z_486A737E_D982_4C6A_AD40_032A57D67EC2_.wvu.FilterData" localSheetId="2" hidden="1">'1.2 2015 Минэнерго'!$A$12:$AI$41</definedName>
    <definedName name="Z_56A14FFF_1869_4B47_BBEE_89CC60FEFE92_.wvu.FilterData" localSheetId="1" hidden="1">'1.3 Минэнерго'!$A$26:$V$63</definedName>
    <definedName name="Z_5BDBA0E9_F1D4_4F33_87DD_1FD768D9C020_.wvu.Cols" localSheetId="3" hidden="1">'прил 2.2 (2015)'!#REF!</definedName>
    <definedName name="Z_5BDBA0E9_F1D4_4F33_87DD_1FD768D9C020_.wvu.PrintArea" localSheetId="3" hidden="1">'прил 2.2 (2015)'!$A$1:$AA$34</definedName>
    <definedName name="Z_5FB98818_A39C_44C4_B307_C12C0F138572_.wvu.Cols" localSheetId="1" hidden="1">'1.3 Минэнерго'!$H:$Q</definedName>
    <definedName name="Z_5FB98818_A39C_44C4_B307_C12C0F138572_.wvu.FilterData" localSheetId="1" hidden="1">'1.3 Минэнерго'!$A$26:$V$63</definedName>
    <definedName name="Z_676C1A15_A373_4BAE_89F3_7B7938AA8C2D_.wvu.FilterData" localSheetId="1" hidden="1">'1.3 Минэнерго'!$A$26:$V$63</definedName>
    <definedName name="Z_6FC1EDF1_AD1F_4C34_AAE4_76FE9CE112F2_.wvu.PrintArea" localSheetId="0" hidden="1">' 1.4 Минэнерго '!#REF!</definedName>
    <definedName name="Z_6FC1EDF1_AD1F_4C34_AAE4_76FE9CE112F2_.wvu.PrintTitles" localSheetId="0" hidden="1">' 1.4 Минэнерго '!#REF!</definedName>
    <definedName name="Z_89F5E058_923B_45E6_A599_A26E32246CF7_.wvu.Cols" localSheetId="3" hidden="1">'прил 2.2 (2015)'!#REF!</definedName>
    <definedName name="Z_89F5E058_923B_45E6_A599_A26E32246CF7_.wvu.PrintArea" localSheetId="3" hidden="1">'прил 2.2 (2015)'!$A$1:$AA$34</definedName>
    <definedName name="Z_8ECAFFE7_3C11_4F02_ACC1_D346327B2911_.wvu.FilterData" localSheetId="2" hidden="1">'1.2 2015 Минэнерго'!#REF!</definedName>
    <definedName name="Z_917D7D31_8C1E_4B02_9346_C1F9409C8252_.wvu.FilterData" localSheetId="2" hidden="1">'1.2 2015 Минэнерго'!$A$12:$AI$41</definedName>
    <definedName name="Z_9631D204_DDE8_4D6A_B710_220A8103D872_.wvu.Rows" localSheetId="3" hidden="1">'прил 2.2 (2015)'!#REF!,'прил 2.2 (2015)'!#REF!,'прил 2.2 (2015)'!#REF!,'прил 2.2 (2015)'!#REF!,'прил 2.2 (2015)'!#REF!</definedName>
    <definedName name="Z_9FB23A5C_B142_403F_A0EE_ACAED39CBD95_.wvu.FilterData" localSheetId="1" hidden="1">'1.3 Минэнерго'!$A$26:$V$63</definedName>
    <definedName name="Z_A16B82DC_48BD_445A_9662_2CE6EEF53037_.wvu.FilterData" localSheetId="2" hidden="1">'1.2 2015 Минэнерго'!$A$12:$AI$41</definedName>
    <definedName name="Z_A7C20905_F5FD_467B_961A_84E0060BC177_.wvu.FilterData" localSheetId="2" hidden="1">'1.2 2015 Минэнерго'!$A$12:$AI$41</definedName>
    <definedName name="Z_C2E9F292_9A0A_47EB_AA0E_8788BDD6B194_.wvu.FilterData" localSheetId="2" hidden="1">'1.2 2015 Минэнерго'!#REF!</definedName>
    <definedName name="Z_CD3D5A31_AFFC_4EF7_BE7E_E03895E24C4E_.wvu.FilterData" localSheetId="2" hidden="1">'1.2 2015 Минэнерго'!$A$12:$AI$41</definedName>
    <definedName name="Z_CD3D5A31_AFFC_4EF7_BE7E_E03895E24C4E_.wvu.Rows" localSheetId="2" hidden="1">'1.2 2015 Минэнерго'!#REF!</definedName>
    <definedName name="Z_D0B90835_3989_4143_B2A1_03587B9EFD12_.wvu.FilterData" localSheetId="2" hidden="1">'1.2 2015 Минэнерго'!#REF!</definedName>
    <definedName name="Z_D37E17DA_AFC0_42D2_8B78_5CFA65C2304D_.wvu.FilterData" localSheetId="1" hidden="1">'1.3 Минэнерго'!$A$26:$V$63</definedName>
    <definedName name="Z_D42188E1_CC1A_4A10_A499_8366A8778941_.wvu.FilterData" localSheetId="2" hidden="1">'1.2 2015 Минэнерго'!#REF!</definedName>
    <definedName name="Z_E93F1621_8601_4B2A_A491_3CFD7EB2E95A_.wvu.Cols" localSheetId="3" hidden="1">'прил 2.2 (2015)'!#REF!</definedName>
    <definedName name="Z_E93F1621_8601_4B2A_A491_3CFD7EB2E95A_.wvu.PrintArea" localSheetId="3" hidden="1">'прил 2.2 (2015)'!$A$1:$AA$34</definedName>
    <definedName name="Z_E97825A7_07A3_41F3_94C0_23970C72E4E4_.wvu.FilterData" localSheetId="1" hidden="1">'1.3 Минэнерго'!$A$26:$V$63</definedName>
    <definedName name="Z_EB680F2A_AFAB_4901_B344_269A27359304_.wvu.Rows" localSheetId="3" hidden="1">'прил 2.2 (2015)'!#REF!,'прил 2.2 (2015)'!#REF!,'прил 2.2 (2015)'!#REF!,'прил 2.2 (2015)'!#REF!,'прил 2.2 (2015)'!#REF!,'прил 2.2 (2015)'!#REF!</definedName>
    <definedName name="Z_EC8B90C7_4AB9_4398_9A11_C9AE60457D09_.wvu.Cols" localSheetId="1" hidden="1">'1.3 Минэнерго'!$C:$D</definedName>
    <definedName name="Z_EC8B90C7_4AB9_4398_9A11_C9AE60457D09_.wvu.FilterData" localSheetId="1" hidden="1">'1.3 Минэнерго'!$A$26:$V$63</definedName>
    <definedName name="Z_ED66AA56_7F7A_465F_B562_A070EB611875_.wvu.Rows" localSheetId="2" hidden="1">'1.2 2015 Минэнерго'!#REF!</definedName>
    <definedName name="_xlnm.Print_Titles" localSheetId="0">' 1.4 Минэнерго '!$18:$20</definedName>
    <definedName name="_xlnm.Print_Titles" localSheetId="2">'1.2 2015 Минэнерго'!$9:$11</definedName>
    <definedName name="_xlnm.Print_Titles" localSheetId="1">'1.3 Минэнерго'!$22:$25</definedName>
    <definedName name="_xlnm.Print_Area" localSheetId="0">' 1.4 Минэнерго '!$A$1:$W$79</definedName>
    <definedName name="_xlnm.Print_Area" localSheetId="2">'1.2 2015 Минэнерго'!$A$1:$AI$42</definedName>
    <definedName name="_xlnm.Print_Area" localSheetId="1">'1.3 Минэнерго'!$A$1:$V$63</definedName>
    <definedName name="_xlnm.Print_Area" localSheetId="3">'прил 2.2 (2015)'!$A$1:$AA$34</definedName>
  </definedNames>
  <calcPr calcId="145621" fullCalcOnLoad="1"/>
</workbook>
</file>

<file path=xl/calcChain.xml><?xml version="1.0" encoding="utf-8"?>
<calcChain xmlns="http://schemas.openxmlformats.org/spreadsheetml/2006/main">
  <c r="O34" i="4" l="1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S19" i="4"/>
  <c r="R19" i="4"/>
  <c r="Q19" i="4"/>
  <c r="P19" i="4"/>
  <c r="G19" i="4"/>
  <c r="F19" i="4"/>
  <c r="B41" i="3"/>
  <c r="U27" i="3"/>
  <c r="T27" i="3"/>
  <c r="S27" i="3"/>
  <c r="S25" i="3" s="1"/>
  <c r="R27" i="3"/>
  <c r="R25" i="3" s="1"/>
  <c r="Q27" i="3"/>
  <c r="B27" i="3"/>
  <c r="B26" i="3"/>
  <c r="U25" i="3"/>
  <c r="T25" i="3"/>
  <c r="Q25" i="3"/>
  <c r="B25" i="3"/>
  <c r="U20" i="3"/>
  <c r="T20" i="3"/>
  <c r="T13" i="3" s="1"/>
  <c r="T12" i="3" s="1"/>
  <c r="S20" i="3"/>
  <c r="S13" i="3" s="1"/>
  <c r="S12" i="3" s="1"/>
  <c r="R20" i="3"/>
  <c r="Q20" i="3"/>
  <c r="B20" i="3"/>
  <c r="B19" i="3"/>
  <c r="U17" i="3"/>
  <c r="T17" i="3"/>
  <c r="S17" i="3"/>
  <c r="R17" i="3"/>
  <c r="Q17" i="3"/>
  <c r="B17" i="3"/>
  <c r="B16" i="3"/>
  <c r="U14" i="3"/>
  <c r="U13" i="3" s="1"/>
  <c r="U12" i="3" s="1"/>
  <c r="T14" i="3"/>
  <c r="S14" i="3"/>
  <c r="R14" i="3"/>
  <c r="Q14" i="3"/>
  <c r="Q13" i="3" s="1"/>
  <c r="Q12" i="3" s="1"/>
  <c r="R13" i="3"/>
  <c r="R12" i="3" s="1"/>
  <c r="Y12" i="3"/>
  <c r="X12" i="3"/>
  <c r="W12" i="3"/>
  <c r="V12" i="3"/>
  <c r="B63" i="2"/>
  <c r="V62" i="2"/>
  <c r="Q62" i="2"/>
  <c r="P62" i="2"/>
  <c r="V61" i="2"/>
  <c r="Q61" i="2"/>
  <c r="P61" i="2"/>
  <c r="V60" i="2"/>
  <c r="Q60" i="2"/>
  <c r="P60" i="2"/>
  <c r="V59" i="2"/>
  <c r="Q59" i="2"/>
  <c r="P59" i="2"/>
  <c r="V58" i="2"/>
  <c r="Q58" i="2"/>
  <c r="P58" i="2"/>
  <c r="V57" i="2"/>
  <c r="Q57" i="2"/>
  <c r="P57" i="2"/>
  <c r="V56" i="2"/>
  <c r="Q56" i="2"/>
  <c r="P56" i="2"/>
  <c r="V55" i="2"/>
  <c r="Q55" i="2"/>
  <c r="P55" i="2"/>
  <c r="V54" i="2"/>
  <c r="Q54" i="2"/>
  <c r="P54" i="2"/>
  <c r="V53" i="2"/>
  <c r="Q53" i="2"/>
  <c r="P53" i="2"/>
  <c r="V52" i="2"/>
  <c r="Q52" i="2"/>
  <c r="P52" i="2"/>
  <c r="V51" i="2"/>
  <c r="Q51" i="2"/>
  <c r="P51" i="2"/>
  <c r="V50" i="2"/>
  <c r="Q50" i="2"/>
  <c r="P50" i="2"/>
  <c r="V49" i="2"/>
  <c r="Q49" i="2"/>
  <c r="P49" i="2"/>
  <c r="V48" i="2"/>
  <c r="Q48" i="2"/>
  <c r="P48" i="2"/>
  <c r="V47" i="2"/>
  <c r="Q47" i="2"/>
  <c r="P47" i="2"/>
  <c r="V46" i="2"/>
  <c r="Q46" i="2"/>
  <c r="P46" i="2"/>
  <c r="V45" i="2"/>
  <c r="Q45" i="2"/>
  <c r="P45" i="2"/>
  <c r="V44" i="2"/>
  <c r="Q44" i="2"/>
  <c r="P44" i="2"/>
  <c r="V43" i="2"/>
  <c r="Q43" i="2"/>
  <c r="P43" i="2"/>
  <c r="V42" i="2"/>
  <c r="Q42" i="2"/>
  <c r="P42" i="2"/>
  <c r="V41" i="2"/>
  <c r="Q41" i="2"/>
  <c r="P41" i="2"/>
  <c r="V40" i="2"/>
  <c r="Q40" i="2"/>
  <c r="P40" i="2"/>
  <c r="V39" i="2"/>
  <c r="Q39" i="2"/>
  <c r="P39" i="2"/>
  <c r="P37" i="2" s="1"/>
  <c r="P35" i="2" s="1"/>
  <c r="V38" i="2"/>
  <c r="V37" i="2" s="1"/>
  <c r="V35" i="2" s="1"/>
  <c r="V26" i="2" s="1"/>
  <c r="Q38" i="2"/>
  <c r="P38" i="2"/>
  <c r="U37" i="2"/>
  <c r="U35" i="2" s="1"/>
  <c r="U26" i="2" s="1"/>
  <c r="T37" i="2"/>
  <c r="S37" i="2"/>
  <c r="R37" i="2"/>
  <c r="R35" i="2" s="1"/>
  <c r="R26" i="2" s="1"/>
  <c r="Q37" i="2"/>
  <c r="Q35" i="2" s="1"/>
  <c r="O37" i="2"/>
  <c r="N37" i="2"/>
  <c r="N35" i="2" s="1"/>
  <c r="N26" i="2" s="1"/>
  <c r="M37" i="2"/>
  <c r="M35" i="2" s="1"/>
  <c r="M26" i="2" s="1"/>
  <c r="L37" i="2"/>
  <c r="K37" i="2"/>
  <c r="J37" i="2"/>
  <c r="J35" i="2" s="1"/>
  <c r="J26" i="2" s="1"/>
  <c r="I37" i="2"/>
  <c r="I35" i="2" s="1"/>
  <c r="I26" i="2" s="1"/>
  <c r="H37" i="2"/>
  <c r="G37" i="2"/>
  <c r="F37" i="2"/>
  <c r="F35" i="2" s="1"/>
  <c r="F26" i="2" s="1"/>
  <c r="E37" i="2"/>
  <c r="E27" i="2" s="1"/>
  <c r="D37" i="2"/>
  <c r="C37" i="2"/>
  <c r="B37" i="2"/>
  <c r="B36" i="2"/>
  <c r="T35" i="2"/>
  <c r="S35" i="2"/>
  <c r="O35" i="2"/>
  <c r="L35" i="2"/>
  <c r="K35" i="2"/>
  <c r="H35" i="2"/>
  <c r="G35" i="2"/>
  <c r="D35" i="2"/>
  <c r="C35" i="2"/>
  <c r="B35" i="2"/>
  <c r="V34" i="2"/>
  <c r="Q34" i="2"/>
  <c r="Q33" i="2" s="1"/>
  <c r="Q27" i="2" s="1"/>
  <c r="Q26" i="2" s="1"/>
  <c r="P34" i="2"/>
  <c r="P33" i="2" s="1"/>
  <c r="V33" i="2"/>
  <c r="U33" i="2"/>
  <c r="T33" i="2"/>
  <c r="T27" i="2" s="1"/>
  <c r="T26" i="2" s="1"/>
  <c r="S33" i="2"/>
  <c r="S27" i="2" s="1"/>
  <c r="S26" i="2" s="1"/>
  <c r="R33" i="2"/>
  <c r="O33" i="2"/>
  <c r="O27" i="2" s="1"/>
  <c r="O26" i="2" s="1"/>
  <c r="N33" i="2"/>
  <c r="M33" i="2"/>
  <c r="L33" i="2"/>
  <c r="L27" i="2" s="1"/>
  <c r="L26" i="2" s="1"/>
  <c r="K33" i="2"/>
  <c r="K27" i="2" s="1"/>
  <c r="K26" i="2" s="1"/>
  <c r="J33" i="2"/>
  <c r="I33" i="2"/>
  <c r="H33" i="2"/>
  <c r="H27" i="2" s="1"/>
  <c r="H26" i="2" s="1"/>
  <c r="G33" i="2"/>
  <c r="G27" i="2" s="1"/>
  <c r="G26" i="2" s="1"/>
  <c r="F33" i="2"/>
  <c r="E33" i="2"/>
  <c r="D33" i="2"/>
  <c r="D27" i="2" s="1"/>
  <c r="D26" i="2" s="1"/>
  <c r="C33" i="2"/>
  <c r="C27" i="2" s="1"/>
  <c r="C26" i="2" s="1"/>
  <c r="B33" i="2"/>
  <c r="B32" i="2"/>
  <c r="B31" i="2"/>
  <c r="B30" i="2"/>
  <c r="V29" i="2"/>
  <c r="Q29" i="2"/>
  <c r="P29" i="2"/>
  <c r="P28" i="2" s="1"/>
  <c r="P27" i="2" s="1"/>
  <c r="P26" i="2" s="1"/>
  <c r="V28" i="2"/>
  <c r="U28" i="2"/>
  <c r="T28" i="2"/>
  <c r="S28" i="2"/>
  <c r="R28" i="2"/>
  <c r="Q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V27" i="2"/>
  <c r="U27" i="2"/>
  <c r="R27" i="2"/>
  <c r="N27" i="2"/>
  <c r="M27" i="2"/>
  <c r="J27" i="2"/>
  <c r="I27" i="2"/>
  <c r="F27" i="2"/>
  <c r="O71" i="1"/>
  <c r="E71" i="1"/>
  <c r="D71" i="1"/>
  <c r="E70" i="1"/>
  <c r="O70" i="1" s="1"/>
  <c r="D70" i="1"/>
  <c r="E69" i="1"/>
  <c r="O69" i="1" s="1"/>
  <c r="D69" i="1"/>
  <c r="E68" i="1"/>
  <c r="D68" i="1"/>
  <c r="O68" i="1" s="1"/>
  <c r="O67" i="1"/>
  <c r="E67" i="1"/>
  <c r="D67" i="1"/>
  <c r="E66" i="1"/>
  <c r="O66" i="1" s="1"/>
  <c r="D66" i="1"/>
  <c r="E65" i="1"/>
  <c r="O65" i="1" s="1"/>
  <c r="D65" i="1"/>
  <c r="E64" i="1"/>
  <c r="O64" i="1" s="1"/>
  <c r="D64" i="1"/>
  <c r="O63" i="1"/>
  <c r="E63" i="1"/>
  <c r="D63" i="1"/>
  <c r="E62" i="1"/>
  <c r="O62" i="1" s="1"/>
  <c r="D62" i="1"/>
  <c r="E61" i="1"/>
  <c r="O61" i="1" s="1"/>
  <c r="D61" i="1"/>
  <c r="E60" i="1"/>
  <c r="O60" i="1" s="1"/>
  <c r="D60" i="1"/>
  <c r="O59" i="1"/>
  <c r="E59" i="1"/>
  <c r="D59" i="1"/>
  <c r="E58" i="1"/>
  <c r="O58" i="1" s="1"/>
  <c r="D58" i="1"/>
  <c r="E57" i="1"/>
  <c r="O57" i="1" s="1"/>
  <c r="D57" i="1"/>
  <c r="E56" i="1"/>
  <c r="O56" i="1" s="1"/>
  <c r="D56" i="1"/>
  <c r="O55" i="1"/>
  <c r="E55" i="1"/>
  <c r="D55" i="1"/>
  <c r="E54" i="1"/>
  <c r="O54" i="1" s="1"/>
  <c r="D54" i="1"/>
  <c r="E53" i="1"/>
  <c r="O53" i="1" s="1"/>
  <c r="D53" i="1"/>
  <c r="E52" i="1"/>
  <c r="O52" i="1" s="1"/>
  <c r="D52" i="1"/>
  <c r="O51" i="1"/>
  <c r="E51" i="1"/>
  <c r="D51" i="1"/>
  <c r="E50" i="1"/>
  <c r="O50" i="1" s="1"/>
  <c r="D50" i="1"/>
  <c r="E49" i="1"/>
  <c r="O49" i="1" s="1"/>
  <c r="D49" i="1"/>
  <c r="E48" i="1"/>
  <c r="O48" i="1" s="1"/>
  <c r="D48" i="1"/>
  <c r="O47" i="1"/>
  <c r="E47" i="1"/>
  <c r="D47" i="1"/>
  <c r="E46" i="1"/>
  <c r="O46" i="1" s="1"/>
  <c r="D46" i="1"/>
  <c r="E45" i="1"/>
  <c r="O45" i="1" s="1"/>
  <c r="D45" i="1"/>
  <c r="E44" i="1"/>
  <c r="O44" i="1" s="1"/>
  <c r="D44" i="1"/>
  <c r="O43" i="1"/>
  <c r="E43" i="1"/>
  <c r="D43" i="1"/>
  <c r="E42" i="1"/>
  <c r="O42" i="1" s="1"/>
  <c r="D42" i="1"/>
  <c r="E41" i="1"/>
  <c r="O41" i="1" s="1"/>
  <c r="D41" i="1"/>
  <c r="E40" i="1"/>
  <c r="O40" i="1" s="1"/>
  <c r="D40" i="1"/>
  <c r="O39" i="1"/>
  <c r="E39" i="1"/>
  <c r="D39" i="1"/>
  <c r="E38" i="1"/>
  <c r="E36" i="1" s="1"/>
  <c r="E34" i="1" s="1"/>
  <c r="D38" i="1"/>
  <c r="E37" i="1"/>
  <c r="O37" i="1" s="1"/>
  <c r="D37" i="1"/>
  <c r="V36" i="1"/>
  <c r="U36" i="1"/>
  <c r="T36" i="1"/>
  <c r="S36" i="1"/>
  <c r="S34" i="1" s="1"/>
  <c r="S21" i="1" s="1"/>
  <c r="N36" i="1"/>
  <c r="M36" i="1"/>
  <c r="L36" i="1"/>
  <c r="L34" i="1" s="1"/>
  <c r="L21" i="1" s="1"/>
  <c r="K36" i="1"/>
  <c r="J36" i="1"/>
  <c r="I36" i="1"/>
  <c r="H36" i="1"/>
  <c r="H34" i="1" s="1"/>
  <c r="H21" i="1" s="1"/>
  <c r="G36" i="1"/>
  <c r="F36" i="1"/>
  <c r="D36" i="1"/>
  <c r="D34" i="1" s="1"/>
  <c r="C36" i="1"/>
  <c r="V34" i="1"/>
  <c r="U34" i="1"/>
  <c r="T34" i="1"/>
  <c r="T21" i="1" s="1"/>
  <c r="N34" i="1"/>
  <c r="M34" i="1"/>
  <c r="M21" i="1" s="1"/>
  <c r="K34" i="1"/>
  <c r="J34" i="1"/>
  <c r="I34" i="1"/>
  <c r="I21" i="1" s="1"/>
  <c r="G34" i="1"/>
  <c r="F34" i="1"/>
  <c r="C34" i="1"/>
  <c r="E33" i="1"/>
  <c r="O33" i="1" s="1"/>
  <c r="D33" i="1"/>
  <c r="E32" i="1"/>
  <c r="E29" i="1" s="1"/>
  <c r="E22" i="1" s="1"/>
  <c r="E21" i="1" s="1"/>
  <c r="D32" i="1"/>
  <c r="E31" i="1"/>
  <c r="O31" i="1" s="1"/>
  <c r="D31" i="1"/>
  <c r="D29" i="1" s="1"/>
  <c r="D22" i="1" s="1"/>
  <c r="O30" i="1"/>
  <c r="E30" i="1"/>
  <c r="D30" i="1"/>
  <c r="V29" i="1"/>
  <c r="U29" i="1"/>
  <c r="T29" i="1"/>
  <c r="S29" i="1"/>
  <c r="N29" i="1"/>
  <c r="M29" i="1"/>
  <c r="L29" i="1"/>
  <c r="K29" i="1"/>
  <c r="J29" i="1"/>
  <c r="I29" i="1"/>
  <c r="H29" i="1"/>
  <c r="G29" i="1"/>
  <c r="F29" i="1"/>
  <c r="C29" i="1"/>
  <c r="O27" i="1"/>
  <c r="O26" i="1" s="1"/>
  <c r="E27" i="1"/>
  <c r="D27" i="1"/>
  <c r="V26" i="1"/>
  <c r="U26" i="1"/>
  <c r="T26" i="1"/>
  <c r="S26" i="1"/>
  <c r="N26" i="1"/>
  <c r="M26" i="1"/>
  <c r="L26" i="1"/>
  <c r="K26" i="1"/>
  <c r="J26" i="1"/>
  <c r="I26" i="1"/>
  <c r="H26" i="1"/>
  <c r="G26" i="1"/>
  <c r="F26" i="1"/>
  <c r="E26" i="1"/>
  <c r="D26" i="1"/>
  <c r="C26" i="1"/>
  <c r="O24" i="1"/>
  <c r="O23" i="1" s="1"/>
  <c r="E24" i="1"/>
  <c r="D24" i="1"/>
  <c r="V23" i="1"/>
  <c r="U23" i="1"/>
  <c r="U22" i="1" s="1"/>
  <c r="U21" i="1" s="1"/>
  <c r="T23" i="1"/>
  <c r="S23" i="1"/>
  <c r="N23" i="1"/>
  <c r="N22" i="1" s="1"/>
  <c r="N21" i="1" s="1"/>
  <c r="M23" i="1"/>
  <c r="L23" i="1"/>
  <c r="K23" i="1"/>
  <c r="J23" i="1"/>
  <c r="J22" i="1" s="1"/>
  <c r="J21" i="1" s="1"/>
  <c r="I23" i="1"/>
  <c r="H23" i="1"/>
  <c r="G23" i="1"/>
  <c r="F23" i="1"/>
  <c r="F22" i="1" s="1"/>
  <c r="F21" i="1" s="1"/>
  <c r="E23" i="1"/>
  <c r="D23" i="1"/>
  <c r="C23" i="1"/>
  <c r="V22" i="1"/>
  <c r="V21" i="1" s="1"/>
  <c r="T22" i="1"/>
  <c r="S22" i="1"/>
  <c r="M22" i="1"/>
  <c r="L22" i="1"/>
  <c r="K22" i="1"/>
  <c r="K21" i="1" s="1"/>
  <c r="I22" i="1"/>
  <c r="H22" i="1"/>
  <c r="G22" i="1"/>
  <c r="G21" i="1" s="1"/>
  <c r="C22" i="1"/>
  <c r="C21" i="1" s="1"/>
  <c r="O36" i="1" l="1"/>
  <c r="O34" i="1" s="1"/>
  <c r="D21" i="1"/>
  <c r="E26" i="2"/>
  <c r="O38" i="1"/>
  <c r="O32" i="1"/>
  <c r="O29" i="1" s="1"/>
  <c r="O22" i="1" s="1"/>
  <c r="O21" i="1" s="1"/>
  <c r="E35" i="2"/>
</calcChain>
</file>

<file path=xl/sharedStrings.xml><?xml version="1.0" encoding="utf-8"?>
<sst xmlns="http://schemas.openxmlformats.org/spreadsheetml/2006/main" count="519" uniqueCount="229">
  <si>
    <t>Приложение  № 1.4</t>
  </si>
  <si>
    <t>к приказу Минэнерго России</t>
  </si>
  <si>
    <t>от «___»________2010 г. №____</t>
  </si>
  <si>
    <t>УТВЕРЖДАЮ:</t>
  </si>
  <si>
    <t>Управляющий директор</t>
  </si>
  <si>
    <t>Генеральный директор</t>
  </si>
  <si>
    <t>Министр промышленности и энергетики</t>
  </si>
  <si>
    <t>ОАО "Чеченэнерго"</t>
  </si>
  <si>
    <t xml:space="preserve">        ОАО "МРСК Северного Кавказа"</t>
  </si>
  <si>
    <t xml:space="preserve"> Чеченской Республики</t>
  </si>
  <si>
    <t xml:space="preserve">____________________Г.С.Таймасханов </t>
  </si>
  <si>
    <t>_____________С-Х.С. Муртазалиев</t>
  </si>
  <si>
    <t>________________Ю.В. Зайцев</t>
  </si>
  <si>
    <t>«___» _____________________ 2015 г.</t>
  </si>
  <si>
    <t xml:space="preserve">                  «___»____________ 2015 года</t>
  </si>
  <si>
    <t>«___»____________ 2015 года</t>
  </si>
  <si>
    <t>М.П.</t>
  </si>
  <si>
    <t>Скорректированная Инвестиционная программа ОАО "Чеченэнерго" на 2015 г., млн. рублей с НДС</t>
  </si>
  <si>
    <t>№№</t>
  </si>
  <si>
    <t>Наименование объекта</t>
  </si>
  <si>
    <t>Остаток стоимости на начало года **</t>
  </si>
  <si>
    <t>Объем финансирования
 [отчетный год]</t>
  </si>
  <si>
    <t>Осталось профинансировать по результатам отчетного периода **</t>
  </si>
  <si>
    <t>Объем корректировки ****</t>
  </si>
  <si>
    <t>Объем ввода мощностей</t>
  </si>
  <si>
    <t>Причины 
корректировки</t>
  </si>
  <si>
    <t>всего</t>
  </si>
  <si>
    <t>1 кв</t>
  </si>
  <si>
    <t>2 кв</t>
  </si>
  <si>
    <t>3 кв</t>
  </si>
  <si>
    <t>4 кв</t>
  </si>
  <si>
    <t>млн.                 рублей</t>
  </si>
  <si>
    <t>%</t>
  </si>
  <si>
    <t>в том числе за счет</t>
  </si>
  <si>
    <t>МВА /км</t>
  </si>
  <si>
    <t>план***</t>
  </si>
  <si>
    <t>скорректированный объем****</t>
  </si>
  <si>
    <t>план</t>
  </si>
  <si>
    <t>скорректированный объем</t>
  </si>
  <si>
    <t>уточнения стоимости по результатам утвержденной ПСД</t>
  </si>
  <si>
    <t>уточнения стоимости по результатм закупочных процедур</t>
  </si>
  <si>
    <t>план ***</t>
  </si>
  <si>
    <t>скорр
ектирова
нный объем</t>
  </si>
  <si>
    <t xml:space="preserve">ВСЕГО, </t>
  </si>
  <si>
    <t>1.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</si>
  <si>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</si>
  <si>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</si>
  <si>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</si>
  <si>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АИИСКУЭ ОРЭ для ОАО "Чеченэнерго"</t>
  </si>
  <si>
    <t>1.2.</t>
  </si>
  <si>
    <t>Создание систем противоаварийной и режимной автоматики</t>
  </si>
  <si>
    <t>1.3.</t>
  </si>
  <si>
    <t xml:space="preserve">Создание систем телемеханики  и связи </t>
  </si>
  <si>
    <t>Модернизация системы передачи информации ОАО "Чеченэнерго"</t>
  </si>
  <si>
    <t>1.4.</t>
  </si>
  <si>
    <t>Установка устройств регулирования напряжения и компенсации реактивной мощности</t>
  </si>
  <si>
    <t>1.5.</t>
  </si>
  <si>
    <t xml:space="preserve">Прочее </t>
  </si>
  <si>
    <t>Реконструкция ПС 110/35/27,5 кВ "Гудермес-Тяговая"</t>
  </si>
  <si>
    <t>Технологическое присоединение к сетям ОАО "Чеченэнерго" ПС 110 кВ "Северная"-ГБУ "Спортивного комплеска имени С.Г. Билимханова (Спортивная арена "Колизей на 5000 мест) ( договор №483/2014 от 18.11.2014г.</t>
  </si>
  <si>
    <t>Технологическое присоединение к сетям ОАО "Чеченэнерго" ПС 110 кВ "Цемзавод" - ЗАО "ИСТ "Казбек" (договор № 210/2011НЭ от 30.05.2011)</t>
  </si>
  <si>
    <t>Технологичесоке присоединение к сетям ОАО "Чеченэнерго ПС 110 кВ "Южная""- ООО многофункциональный комплекс "Ахмат Тауэр" г.Грозный (договор № 490/2014 от  26.11.2014 г.)</t>
  </si>
  <si>
    <t>2.</t>
  </si>
  <si>
    <t>Новое строительство</t>
  </si>
  <si>
    <t>2.1.</t>
  </si>
  <si>
    <t>2.2.</t>
  </si>
  <si>
    <t>Прочее новое строительство</t>
  </si>
  <si>
    <t>Строительство ПС 110/10 кВ "Гудермес-Сити" с организацией заходов ВЛ 110 кВ</t>
  </si>
  <si>
    <t>Строительство ПС 110/10 кВ "Черноречье-110"(строительство ПС 110/10 с 2-мя трансформаторами по 16,0 МВА, строительство ВЛ 110 кВ : отпайка от ВЛ 110 кВ ПС "Грозный-330"- ПС "ГРП" Л 136/ВЛ 110 кВ ПС "ГРП"-ПС "Октябрьская" Л 137  до ПС "Черноречье-110" )</t>
  </si>
  <si>
    <t>Строительство ВЛ 110 кВ : отпайка от ВЛ 110 кВ ПС "Грозный-330"- ПС "ГРП" Л 136/ВЛ 110 кВ ПС "ГРП"-ПС "Октябрьская" Л 137 до проектируемой ПС 110/10 кВ НПЗ (технологическое присоединение ОАО НК "Роснефть")</t>
  </si>
  <si>
    <t>Стр-во ЛЭП-10 кВ. ВЛ=550м. АС-50.  КЛ=50м. ААБл -1 3х95 для ТП песчанный карьер ЗАО "Иновационный строительный технопарк "Казбек" с.Дачу-Барзой Грозненский р-н ( договор № 931 от 16.12.2014г.)</t>
  </si>
  <si>
    <t>Стр-во ЛЭП-10 кВ. L=530м. АС-50 для ТП известковый карьер ЗАО "Инновационный строительный технопарк Казбек" с.Ярыш-Марды Грозненского района ( договор № 942 от 16.12.2014 г.)</t>
  </si>
  <si>
    <t>Стр-во ЛЭП-6 кВ. 70м. АС -35 для ТП детского супермаркета "Мега" г,Гудермес ул. 84 Морской бригады,50 ( договор № 948 от 22.12.2014)</t>
  </si>
  <si>
    <t>Стр-во ЛЭП -10 кВ. L=50м для ТП Средняя общеобразовательная школа с.Катар-Юрт Ачхой-Мартановского р-на( договор № 363 от 30.04.2014 г.)</t>
  </si>
  <si>
    <t>Стр-во ЛЭП -0.4 кВ. для ТП Гатаевой С.М.- Стоматологическая клиника г.Грозный ул.Заветы Ильича ( доп.соглашение от 30.12.2014 г. к договору №654 от 01.09.2014 г.)</t>
  </si>
  <si>
    <t>Стр-во отпайки 0.4 кВ. L=87м для ТП частного дома г.Грозный ул.ХанкальскаяЧагаев А.П. ( договор № 977 от 26.12.2014 г.)</t>
  </si>
  <si>
    <t xml:space="preserve">ВЛ-6 кВ, Ф-6 ПС "Червленная"  ст.Червленная , L- 0,13 км. </t>
  </si>
  <si>
    <t>ВЛ-10 кВ Ф-9 ПС Катыр-Юрт, с. Валерик</t>
  </si>
  <si>
    <t>ВЛ-6 кВ, Ф-3 ПС "Октябрьская"  с.Чечен-Аул  L= 0,5 км</t>
  </si>
  <si>
    <t>ВЛ-10 кВ Ф-3 ПС "Итум-Кали", х. Уми-Чу</t>
  </si>
  <si>
    <t>Строительство ВЛ 0,4-10 кВ и ТП</t>
  </si>
  <si>
    <t>ВЛ-0,4 кВ, Ф-1, ПС "Красноармейская", с. Хамби-Ирзи, ТП 1- , L=0,640км.</t>
  </si>
  <si>
    <t>ВЛ-0,4 кВ ТП 3-    Ф-3 ПС "Итум-Кали", х. Уми-Чу,  L- 0,370 км.</t>
  </si>
  <si>
    <t>ВЛ - 0,4 кВ, Ф-8 ПС "Курчалой"  с Майртуп ТП 8-49, L- 0,41 км.</t>
  </si>
  <si>
    <t>ВЛ-0,4 кВ, Ф-8, ПС "Алхазурово", с. Алхазурово, ул. Бетерсханова ТП 8-7, L- 0,17 км.</t>
  </si>
  <si>
    <t>ВЛ - 0,4 кВ, Ф-3 ПС "Октябрьская"  с.Чечен-Аул ТП 3-   пр.1,0 км.</t>
  </si>
  <si>
    <t>ВЛ - 0,4 кВ, Ф-8 ПС Ачхой-Мартан  с Бамут ТП 8-1</t>
  </si>
  <si>
    <t>ВЛ-0,4 кВ ТП 10-42 Ф-10 ПС "Урус-Мартан" с.Гехи L=0,3 км</t>
  </si>
  <si>
    <t>ВЛ-0,4 кВ  Ф-2 ПС Самашки, с.Шаами-Юрт</t>
  </si>
  <si>
    <t xml:space="preserve">ВЛ 0,4 кВ Ф-5 ПС "ГРП" с.Алхан-Кала ул.Элимбаева, Х.Мусалатова    ТП 5-     L=1,335 км  </t>
  </si>
  <si>
    <t>ВЛ-0,4 кВ ТП 1-32 Ф-1 ПС "Урус-Мартан" с.Гехи, L=0,892</t>
  </si>
  <si>
    <t>ВЛ-0,4 кВ ТП 1-27 Ф-10 ПС "Урус-Мартан" с.Гехи, L=0,889</t>
  </si>
  <si>
    <t xml:space="preserve">  ВЛ - 0,4 кВ, Ф-8 ПС Ачхой-Мартан  с Бамут ТП 8-14,  L= 0,9 км</t>
  </si>
  <si>
    <t xml:space="preserve">ВЛ-0,4 кВ, Ф-7, ПС «Электроприбор», с. Садовое,  ТП 7-22,         L=0,910 км                      </t>
  </si>
  <si>
    <t>ВЛ-0,4 кВ Ф-9 ПС Катыр-Юрт, с. Валерик</t>
  </si>
  <si>
    <t>Ф-3 ПС "Итум-Кали", х. Уми-Чу, ТП 3-  КТП с ТМ -160 кВА - 1 компл.</t>
  </si>
  <si>
    <t>Ф-9  ТП-9-38 ПС Катыр-Юрт, с. Валерик, ТП 9-38 КТП с ТМ - 100 кВА - 1 компл.</t>
  </si>
  <si>
    <t>Ф-24 ПС "Северная" ТП -230 г.Грозный    с трансформаторами ТМГ-630/10  -2шт.</t>
  </si>
  <si>
    <t xml:space="preserve">Ф-3  ПС "Октябрьская"  с.Чечен-Аул  ТП 3- КТП с ТМ-160 кВА    </t>
  </si>
  <si>
    <t>Ф-6 ПС "Червленная", ст.ЧервленнаяТП 6- КТП с ТМ-63 кВА</t>
  </si>
  <si>
    <t>Ф-8 ПС "Курчалой"  с Майртуп ТП 8-49 КТП с ТМ 160 кВа - 1 комплект</t>
  </si>
  <si>
    <t>Производственно-административное здание</t>
  </si>
  <si>
    <t>3.</t>
  </si>
  <si>
    <t>Приобретение основных средств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</si>
  <si>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</si>
  <si>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</si>
  <si>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</si>
  <si>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</si>
  <si>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</si>
  <si>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Приложение  № 1.3</t>
  </si>
  <si>
    <t>Прогноз ввода/вывода объектов  ОАО "Чеченэнерго" на 2015 год</t>
  </si>
  <si>
    <t>Ввод основных средств</t>
  </si>
  <si>
    <t>Вывод основных средств</t>
  </si>
  <si>
    <t>Полная стоимость основных средств (без НДС)</t>
  </si>
  <si>
    <t>План 2015 г.</t>
  </si>
  <si>
    <t>План 2015</t>
  </si>
  <si>
    <t>I кв.</t>
  </si>
  <si>
    <t>II кв.</t>
  </si>
  <si>
    <t>III кв.</t>
  </si>
  <si>
    <t>IV кв.</t>
  </si>
  <si>
    <t>Итого</t>
  </si>
  <si>
    <t xml:space="preserve">I кв. </t>
  </si>
  <si>
    <t xml:space="preserve">II кв. </t>
  </si>
  <si>
    <t>Мва</t>
  </si>
  <si>
    <t>Км</t>
  </si>
  <si>
    <t xml:space="preserve">Итого, по ОАО "Чеченэнерго", в т.ч. </t>
  </si>
  <si>
    <t>1.2</t>
  </si>
  <si>
    <t>1.3</t>
  </si>
  <si>
    <t>1.4</t>
  </si>
  <si>
    <t>1.5</t>
  </si>
  <si>
    <t>2</t>
  </si>
  <si>
    <t>Приложение  № 1.2</t>
  </si>
  <si>
    <t>Стоимость основных этапов работ по реализации инвестиционной программы ОАО "Чеченэнерго" на 2015 год</t>
  </si>
  <si>
    <t>Наименование объекта*</t>
  </si>
  <si>
    <t>Технические характеристики реконструируемых объектов</t>
  </si>
  <si>
    <t>Плановый объем финансирования, млн. руб.**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</si>
  <si>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</si>
  <si>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</si>
  <si>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</si>
  <si>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</si>
  <si>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</si>
  <si>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</si>
  <si>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</si>
  <si>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</si>
  <si>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</si>
  <si>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</si>
  <si>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</si>
  <si>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</si>
  <si>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</si>
  <si>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</si>
  <si>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</si>
  <si>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</si>
  <si>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</si>
  <si>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</si>
  <si>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</si>
  <si>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</si>
  <si>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</si>
  <si>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</si>
  <si>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</si>
  <si>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>АСКУЭ оптового рынка</t>
  </si>
  <si>
    <t>Технологичесоке присоединение к сетям ОАО "Чеченэнерго"- ООО многофункциональный комплекс "Ахмат Тауэр" г.Грозный (договор № 490/2014 от  26.11.2014 г.)</t>
  </si>
  <si>
    <t>У110-1;У110-2;ПБ-110-4; П-110-5</t>
  </si>
  <si>
    <t>АС 150/24</t>
  </si>
  <si>
    <t>СВ-110</t>
  </si>
  <si>
    <t>АС-50</t>
  </si>
  <si>
    <t>СВ-95</t>
  </si>
  <si>
    <t xml:space="preserve"> СИП    4х35</t>
  </si>
  <si>
    <t>2017-2020</t>
  </si>
  <si>
    <t xml:space="preserve">Производственно-административное здание </t>
  </si>
  <si>
    <t>Приложение  № 2.2</t>
  </si>
  <si>
    <t>Краткое описание проектов инвестиционной программы ОАО "Чеченэнерго" на 2015 год</t>
  </si>
  <si>
    <t>Утверждаю</t>
  </si>
  <si>
    <t>руководитель организации</t>
  </si>
  <si>
    <t>(подпись)</t>
  </si>
  <si>
    <t>«___»________ 20__ года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</si>
  <si>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</si>
  <si>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</si>
  <si>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</si>
  <si>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</si>
  <si>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</si>
  <si>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Сроки 
реализации 
проекта</t>
  </si>
  <si>
    <t>Наличие исходно-разрешительной документации</t>
  </si>
  <si>
    <t>Процент 
 объема капитальных вложений
сметной стоимости
на 01.01.2014, 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</si>
  <si>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</si>
  <si>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</si>
  <si>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01.01.2014,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</si>
  <si>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</si>
  <si>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</si>
  <si>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длина 
линий,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</si>
  <si>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</si>
  <si>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</si>
  <si>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</si>
  <si>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</si>
  <si>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</si>
  <si>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</si>
  <si>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</si>
  <si>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</si>
  <si>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</si>
  <si>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</si>
  <si>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</si>
  <si>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</si>
  <si>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</si>
  <si>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</si>
  <si>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</si>
  <si>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</si>
  <si>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</si>
  <si>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</si>
  <si>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>ЧЭ</t>
  </si>
  <si>
    <t>Чеченская Республика</t>
  </si>
  <si>
    <t>г. Гудермес</t>
  </si>
  <si>
    <t>+</t>
  </si>
  <si>
    <t>улучшит надежность  электроснабжения потребителей  Гудермесского района Чеченской Республики.</t>
  </si>
  <si>
    <t>нет</t>
  </si>
  <si>
    <t>повышение надежности электроснабжения потребителей г. Гудермес и Гудермесского муниципального района</t>
  </si>
  <si>
    <t>п. Черноречье. Г.Грозный</t>
  </si>
  <si>
    <t>-</t>
  </si>
  <si>
    <t>улучшит электроснабжение всего Юго-Западного района г.Грозного Чеченской Республики.</t>
  </si>
  <si>
    <t>решение Правительства Чеченской Республики по согласованию с руководством ОАО "Россети", Схема и программа развития электроэнергетики Чеченской Республики на 2014-2018 гг.</t>
  </si>
  <si>
    <t>технологическое присоединение новых абонентов</t>
  </si>
  <si>
    <t>увеличение выручки из-за повышения объема реализации электроэнергии</t>
  </si>
  <si>
    <t>не требуется</t>
  </si>
  <si>
    <t xml:space="preserve">подключения новых потребителей и обеспечения надежности и бесперебойности электроснабжения потребителей. </t>
  </si>
  <si>
    <t>увеличение выручки за электроэнергию за счет подключения новых потребителей</t>
  </si>
  <si>
    <t>Неокупаем</t>
  </si>
  <si>
    <t>повысит точность и достоверность измерений электроэнергии, а также получение легитимных коммерческих данных о мощности</t>
  </si>
  <si>
    <t>в соответствии с Техническими требованиями по организации цифровых каналов связи и передаче технологической информации, необходимой для управления режимом ЕЭС, с подстанций электиреских сетей ОАО "Нурэнерго" в диспетчерский центр- Филиал ОАО "СО-ЦДУ ЕЭС" Северокавказское РДУ от 24.08.2007 г.</t>
  </si>
  <si>
    <t>г. Грозный</t>
  </si>
  <si>
    <t>улучшит процесс управления  производством.</t>
  </si>
  <si>
    <t>соглашение между руководствами Чеченской Республики и ОАО «Россети»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</si>
</sst>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0;[Red]#,##0.00"/>
    <numFmt numFmtId="165" formatCode="0.000"/>
    <numFmt numFmtId="166" formatCode="#,##0.000;[Red]#,##0.000"/>
    <numFmt numFmtId="167" formatCode="#,##0;[Red]#,##0"/>
    <numFmt numFmtId="168" formatCode="#,##0.0"/>
    <numFmt numFmtId="169" formatCode="#,##0.000"/>
    <numFmt numFmtId="170" formatCode="_-* #,##0.00[$€-1]_-;\-* #,##0.00[$€-1]_-;_-* &quot;-&quot;??[$€-1]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i/>
      <sz val="12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0" fillId="0" borderId="0"/>
    <xf numFmtId="0" fontId="1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1" fillId="15" borderId="25" applyNumberFormat="0" applyFont="0" applyAlignment="0" applyProtection="0"/>
    <xf numFmtId="170" fontId="24" fillId="15" borderId="25" applyNumberFormat="0" applyFont="0" applyAlignment="0" applyProtection="0"/>
    <xf numFmtId="170" fontId="24" fillId="15" borderId="25" applyNumberFormat="0" applyFont="0" applyAlignment="0" applyProtection="0"/>
    <xf numFmtId="9" fontId="2" fillId="0" borderId="0" applyFont="0" applyFill="0" applyBorder="0" applyAlignment="0" applyProtection="0"/>
    <xf numFmtId="0" fontId="22" fillId="0" borderId="0"/>
    <xf numFmtId="0" fontId="23" fillId="0" borderId="0"/>
    <xf numFmtId="43" fontId="24" fillId="0" borderId="0" applyFont="0" applyFill="0" applyBorder="0" applyAlignment="0" applyProtection="0"/>
  </cellStyleXfs>
  <cellXfs count="262">
    <xf numFmtId="0" fontId="0" fillId="0" borderId="0" xfId="0"/>
    <xf numFmtId="0" fontId="3" fillId="2" borderId="0" xfId="2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horizontal="center" vertical="center" wrapText="1"/>
    </xf>
    <xf numFmtId="0" fontId="3" fillId="2" borderId="0" xfId="3" applyFont="1" applyFill="1" applyAlignment="1">
      <alignment horizontal="right"/>
    </xf>
    <xf numFmtId="0" fontId="2" fillId="2" borderId="0" xfId="4" applyFont="1" applyFill="1" applyAlignment="1">
      <alignment horizontal="right"/>
    </xf>
    <xf numFmtId="1" fontId="2" fillId="2" borderId="0" xfId="2" applyNumberFormat="1" applyFont="1" applyFill="1"/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7" fillId="2" borderId="0" xfId="5" applyFont="1" applyFill="1" applyAlignment="1">
      <alignment horizontal="center"/>
    </xf>
    <xf numFmtId="4" fontId="2" fillId="2" borderId="0" xfId="0" applyNumberFormat="1" applyFont="1" applyFill="1" applyBorder="1" applyAlignment="1">
      <alignment horizontal="left"/>
    </xf>
    <xf numFmtId="0" fontId="4" fillId="2" borderId="0" xfId="2" applyFont="1" applyFill="1" applyAlignment="1">
      <alignment horizontal="center" vertical="center" wrapText="1"/>
    </xf>
    <xf numFmtId="4" fontId="4" fillId="2" borderId="0" xfId="2" applyNumberFormat="1" applyFont="1" applyFill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4" fontId="4" fillId="2" borderId="5" xfId="2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4" fontId="4" fillId="2" borderId="5" xfId="2" applyNumberFormat="1" applyFont="1" applyFill="1" applyBorder="1" applyAlignment="1">
      <alignment horizontal="center" vertical="center" wrapText="1"/>
    </xf>
    <xf numFmtId="164" fontId="4" fillId="2" borderId="6" xfId="2" applyNumberFormat="1" applyFont="1" applyFill="1" applyBorder="1" applyAlignment="1">
      <alignment horizontal="center" vertical="center" wrapText="1"/>
    </xf>
    <xf numFmtId="164" fontId="8" fillId="2" borderId="0" xfId="2" applyNumberFormat="1" applyFont="1" applyFill="1" applyAlignment="1">
      <alignment vertical="center" wrapText="1"/>
    </xf>
    <xf numFmtId="0" fontId="4" fillId="2" borderId="5" xfId="6" applyFont="1" applyFill="1" applyBorder="1" applyAlignment="1">
      <alignment horizontal="left" vertical="center" wrapText="1"/>
    </xf>
    <xf numFmtId="0" fontId="3" fillId="2" borderId="5" xfId="7" applyFont="1" applyFill="1" applyBorder="1" applyAlignment="1">
      <alignment horizontal="left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4" fontId="3" fillId="2" borderId="5" xfId="2" applyNumberFormat="1" applyFont="1" applyFill="1" applyBorder="1" applyAlignment="1">
      <alignment horizontal="center" vertical="center" wrapText="1"/>
    </xf>
    <xf numFmtId="9" fontId="3" fillId="2" borderId="5" xfId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164" fontId="3" fillId="2" borderId="6" xfId="2" applyNumberFormat="1" applyFont="1" applyFill="1" applyBorder="1" applyAlignment="1">
      <alignment horizontal="center" vertical="center" wrapText="1"/>
    </xf>
    <xf numFmtId="164" fontId="2" fillId="2" borderId="0" xfId="2" applyNumberFormat="1" applyFont="1" applyFill="1" applyAlignment="1">
      <alignment vertical="center" wrapText="1"/>
    </xf>
    <xf numFmtId="0" fontId="4" fillId="2" borderId="4" xfId="6" applyFont="1" applyFill="1" applyBorder="1" applyAlignment="1">
      <alignment horizontal="center" vertical="center" wrapText="1"/>
    </xf>
    <xf numFmtId="165" fontId="4" fillId="2" borderId="5" xfId="8" applyNumberFormat="1" applyFont="1" applyFill="1" applyBorder="1" applyAlignment="1">
      <alignment horizontal="center" vertical="center" wrapText="1"/>
    </xf>
    <xf numFmtId="166" fontId="4" fillId="2" borderId="5" xfId="2" applyNumberFormat="1" applyFont="1" applyFill="1" applyBorder="1" applyAlignment="1">
      <alignment horizontal="center" vertical="center" wrapText="1"/>
    </xf>
    <xf numFmtId="164" fontId="4" fillId="2" borderId="5" xfId="9" applyNumberFormat="1" applyFont="1" applyFill="1" applyBorder="1" applyAlignment="1">
      <alignment horizontal="center" vertical="center" wrapText="1"/>
    </xf>
    <xf numFmtId="2" fontId="4" fillId="2" borderId="5" xfId="2" applyNumberFormat="1" applyFont="1" applyFill="1" applyBorder="1" applyAlignment="1">
      <alignment horizontal="center" vertical="center" wrapText="1"/>
    </xf>
    <xf numFmtId="16" fontId="4" fillId="2" borderId="4" xfId="6" applyNumberFormat="1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4" fontId="3" fillId="2" borderId="5" xfId="2" applyNumberFormat="1" applyFont="1" applyFill="1" applyBorder="1" applyAlignment="1">
      <alignment horizontal="center" vertical="center" wrapText="1"/>
    </xf>
    <xf numFmtId="9" fontId="3" fillId="2" borderId="5" xfId="9" applyFont="1" applyFill="1" applyBorder="1" applyAlignment="1">
      <alignment horizontal="center" vertical="center" wrapText="1"/>
    </xf>
    <xf numFmtId="2" fontId="3" fillId="2" borderId="5" xfId="2" applyNumberFormat="1" applyFont="1" applyFill="1" applyBorder="1" applyAlignment="1">
      <alignment horizontal="center" vertical="center" wrapText="1"/>
    </xf>
    <xf numFmtId="4" fontId="3" fillId="2" borderId="6" xfId="2" applyNumberFormat="1" applyFont="1" applyFill="1" applyBorder="1" applyAlignment="1">
      <alignment horizontal="center" vertical="center" wrapText="1"/>
    </xf>
    <xf numFmtId="1" fontId="2" fillId="2" borderId="0" xfId="2" applyNumberFormat="1" applyFont="1" applyFill="1" applyAlignment="1">
      <alignment vertical="center" wrapText="1"/>
    </xf>
    <xf numFmtId="0" fontId="2" fillId="2" borderId="0" xfId="2" applyFont="1" applyFill="1" applyAlignment="1">
      <alignment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2" fillId="2" borderId="0" xfId="2" applyFont="1" applyFill="1"/>
    <xf numFmtId="0" fontId="12" fillId="2" borderId="4" xfId="2" applyFont="1" applyFill="1" applyBorder="1" applyAlignment="1">
      <alignment horizontal="left" vertical="center" wrapText="1"/>
    </xf>
    <xf numFmtId="0" fontId="12" fillId="2" borderId="5" xfId="2" applyFont="1" applyFill="1" applyBorder="1" applyAlignment="1">
      <alignment horizontal="left" vertical="center" wrapText="1"/>
    </xf>
    <xf numFmtId="0" fontId="3" fillId="2" borderId="7" xfId="2" applyFont="1" applyFill="1" applyBorder="1" applyAlignment="1">
      <alignment horizontal="left" vertical="center" wrapText="1"/>
    </xf>
    <xf numFmtId="0" fontId="3" fillId="2" borderId="8" xfId="2" applyFont="1" applyFill="1" applyBorder="1" applyAlignment="1">
      <alignment horizontal="left" vertical="center" wrapText="1"/>
    </xf>
    <xf numFmtId="4" fontId="3" fillId="2" borderId="8" xfId="2" applyNumberFormat="1" applyFont="1" applyFill="1" applyBorder="1" applyAlignment="1">
      <alignment horizontal="center" vertical="center" wrapText="1"/>
    </xf>
    <xf numFmtId="4" fontId="3" fillId="2" borderId="9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4" fontId="4" fillId="2" borderId="0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4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" fontId="4" fillId="2" borderId="0" xfId="2" applyNumberFormat="1" applyFont="1" applyFill="1" applyAlignment="1">
      <alignment horizontal="center" vertical="center" wrapText="1"/>
    </xf>
    <xf numFmtId="49" fontId="3" fillId="2" borderId="0" xfId="2" applyNumberFormat="1" applyFont="1" applyFill="1" applyAlignment="1">
      <alignment horizontal="center" vertical="center" wrapText="1"/>
    </xf>
    <xf numFmtId="2" fontId="3" fillId="2" borderId="0" xfId="2" applyNumberFormat="1" applyFont="1" applyFill="1" applyAlignment="1">
      <alignment horizontal="center" vertical="center" wrapText="1"/>
    </xf>
    <xf numFmtId="49" fontId="3" fillId="2" borderId="0" xfId="2" applyNumberFormat="1" applyFont="1" applyFill="1" applyBorder="1" applyAlignment="1">
      <alignment horizontal="center" vertical="center" wrapText="1"/>
    </xf>
    <xf numFmtId="0" fontId="7" fillId="2" borderId="0" xfId="5" applyFont="1" applyFill="1" applyAlignment="1">
      <alignment horizontal="left"/>
    </xf>
    <xf numFmtId="0" fontId="13" fillId="2" borderId="0" xfId="5" applyFont="1" applyFill="1"/>
    <xf numFmtId="0" fontId="6" fillId="2" borderId="0" xfId="5" applyFill="1"/>
    <xf numFmtId="0" fontId="7" fillId="3" borderId="0" xfId="5" applyFont="1" applyFill="1" applyAlignment="1">
      <alignment horizontal="center"/>
    </xf>
    <xf numFmtId="0" fontId="7" fillId="3" borderId="0" xfId="5" applyFont="1" applyFill="1" applyAlignment="1">
      <alignment horizontal="left"/>
    </xf>
    <xf numFmtId="0" fontId="5" fillId="2" borderId="0" xfId="5" applyFont="1" applyFill="1" applyAlignment="1">
      <alignment horizontal="center"/>
    </xf>
    <xf numFmtId="2" fontId="7" fillId="2" borderId="0" xfId="5" applyNumberFormat="1" applyFont="1" applyFill="1" applyAlignment="1">
      <alignment horizontal="center"/>
    </xf>
    <xf numFmtId="4" fontId="7" fillId="2" borderId="0" xfId="5" applyNumberFormat="1" applyFont="1" applyFill="1" applyAlignment="1">
      <alignment horizontal="center"/>
    </xf>
    <xf numFmtId="0" fontId="4" fillId="2" borderId="5" xfId="5" applyFont="1" applyFill="1" applyBorder="1" applyAlignment="1">
      <alignment horizontal="center" vertical="center" wrapText="1"/>
    </xf>
    <xf numFmtId="0" fontId="4" fillId="2" borderId="5" xfId="5" applyFont="1" applyFill="1" applyBorder="1" applyAlignment="1">
      <alignment horizontal="center" vertical="center" wrapText="1"/>
    </xf>
    <xf numFmtId="4" fontId="4" fillId="2" borderId="5" xfId="5" applyNumberFormat="1" applyFont="1" applyFill="1" applyBorder="1" applyAlignment="1">
      <alignment horizontal="center" vertical="center" wrapText="1"/>
    </xf>
    <xf numFmtId="0" fontId="5" fillId="2" borderId="5" xfId="5" applyFont="1" applyFill="1" applyBorder="1" applyAlignment="1">
      <alignment horizontal="center" vertical="center"/>
    </xf>
    <xf numFmtId="164" fontId="5" fillId="2" borderId="5" xfId="5" applyNumberFormat="1" applyFont="1" applyFill="1" applyBorder="1" applyAlignment="1">
      <alignment horizontal="center" vertical="center" wrapText="1"/>
    </xf>
    <xf numFmtId="164" fontId="4" fillId="2" borderId="5" xfId="5" applyNumberFormat="1" applyFont="1" applyFill="1" applyBorder="1" applyAlignment="1">
      <alignment horizontal="left" vertical="center" wrapText="1"/>
    </xf>
    <xf numFmtId="166" fontId="4" fillId="2" borderId="5" xfId="5" applyNumberFormat="1" applyFont="1" applyFill="1" applyBorder="1" applyAlignment="1">
      <alignment horizontal="center" vertical="center" wrapText="1"/>
    </xf>
    <xf numFmtId="164" fontId="5" fillId="2" borderId="0" xfId="5" applyNumberFormat="1" applyFont="1" applyFill="1" applyAlignment="1">
      <alignment vertical="center" wrapText="1"/>
    </xf>
    <xf numFmtId="167" fontId="5" fillId="2" borderId="5" xfId="5" applyNumberFormat="1" applyFont="1" applyFill="1" applyBorder="1" applyAlignment="1">
      <alignment horizontal="center" vertical="center" wrapText="1"/>
    </xf>
    <xf numFmtId="49" fontId="5" fillId="2" borderId="5" xfId="5" applyNumberFormat="1" applyFont="1" applyFill="1" applyBorder="1" applyAlignment="1">
      <alignment horizontal="center" vertical="center" wrapText="1"/>
    </xf>
    <xf numFmtId="0" fontId="3" fillId="2" borderId="5" xfId="6" applyFont="1" applyFill="1" applyBorder="1" applyAlignment="1">
      <alignment horizontal="left" vertical="center" wrapText="1"/>
    </xf>
    <xf numFmtId="166" fontId="7" fillId="2" borderId="5" xfId="5" applyNumberFormat="1" applyFont="1" applyFill="1" applyBorder="1" applyAlignment="1">
      <alignment horizontal="center" vertical="center" wrapText="1"/>
    </xf>
    <xf numFmtId="166" fontId="3" fillId="2" borderId="5" xfId="2" applyNumberFormat="1" applyFont="1" applyFill="1" applyBorder="1" applyAlignment="1">
      <alignment horizontal="center" vertical="center" wrapText="1"/>
    </xf>
    <xf numFmtId="166" fontId="5" fillId="2" borderId="5" xfId="5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7" fillId="3" borderId="0" xfId="5" applyFont="1" applyFill="1" applyBorder="1" applyAlignment="1">
      <alignment horizontal="center"/>
    </xf>
    <xf numFmtId="0" fontId="7" fillId="3" borderId="0" xfId="5" applyFont="1" applyFill="1" applyBorder="1" applyAlignment="1">
      <alignment horizontal="left" wrapText="1"/>
    </xf>
    <xf numFmtId="0" fontId="7" fillId="3" borderId="0" xfId="5" applyFont="1" applyFill="1" applyBorder="1" applyAlignment="1">
      <alignment horizontal="center" wrapText="1"/>
    </xf>
    <xf numFmtId="0" fontId="13" fillId="3" borderId="0" xfId="5" applyFont="1" applyFill="1" applyBorder="1"/>
    <xf numFmtId="0" fontId="13" fillId="3" borderId="0" xfId="5" applyFont="1" applyFill="1"/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horizontal="left" wrapText="1"/>
    </xf>
    <xf numFmtId="0" fontId="3" fillId="0" borderId="0" xfId="3" applyFont="1" applyFill="1"/>
    <xf numFmtId="0" fontId="2" fillId="0" borderId="0" xfId="10" applyFill="1" applyBorder="1"/>
    <xf numFmtId="0" fontId="3" fillId="0" borderId="0" xfId="3" applyFont="1" applyFill="1" applyAlignment="1">
      <alignment horizontal="right"/>
    </xf>
    <xf numFmtId="0" fontId="4" fillId="0" borderId="0" xfId="3" applyFont="1" applyFill="1" applyAlignment="1">
      <alignment horizontal="center"/>
    </xf>
    <xf numFmtId="168" fontId="3" fillId="0" borderId="0" xfId="3" applyNumberFormat="1" applyFont="1" applyFill="1"/>
    <xf numFmtId="0" fontId="3" fillId="0" borderId="0" xfId="10" applyFont="1" applyFill="1" applyBorder="1"/>
    <xf numFmtId="0" fontId="4" fillId="0" borderId="1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distributed"/>
    </xf>
    <xf numFmtId="0" fontId="3" fillId="0" borderId="5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vertical="center" wrapText="1"/>
    </xf>
    <xf numFmtId="0" fontId="3" fillId="0" borderId="5" xfId="3" applyFont="1" applyFill="1" applyBorder="1" applyAlignment="1">
      <alignment horizontal="center" vertical="distributed" wrapText="1"/>
    </xf>
    <xf numFmtId="0" fontId="3" fillId="0" borderId="6" xfId="3" applyFont="1" applyFill="1" applyBorder="1"/>
    <xf numFmtId="164" fontId="4" fillId="0" borderId="5" xfId="2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wrapText="1"/>
    </xf>
    <xf numFmtId="0" fontId="4" fillId="0" borderId="5" xfId="3" applyFont="1" applyFill="1" applyBorder="1" applyAlignment="1">
      <alignment horizontal="center"/>
    </xf>
    <xf numFmtId="0" fontId="4" fillId="0" borderId="5" xfId="3" applyFont="1" applyFill="1" applyBorder="1" applyAlignment="1">
      <alignment horizont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169" fontId="4" fillId="0" borderId="5" xfId="3" applyNumberFormat="1" applyFont="1" applyFill="1" applyBorder="1" applyAlignment="1">
      <alignment horizontal="center" vertical="center" wrapText="1"/>
    </xf>
    <xf numFmtId="0" fontId="4" fillId="0" borderId="0" xfId="10" applyFont="1" applyFill="1" applyBorder="1"/>
    <xf numFmtId="0" fontId="4" fillId="0" borderId="5" xfId="6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left" vertical="center" wrapText="1"/>
    </xf>
    <xf numFmtId="4" fontId="3" fillId="0" borderId="5" xfId="2" applyNumberFormat="1" applyFont="1" applyFill="1" applyBorder="1" applyAlignment="1">
      <alignment horizontal="center" vertical="center" wrapText="1"/>
    </xf>
    <xf numFmtId="2" fontId="3" fillId="0" borderId="5" xfId="6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left" vertical="center" wrapText="1"/>
    </xf>
    <xf numFmtId="4" fontId="4" fillId="0" borderId="5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165" fontId="4" fillId="0" borderId="5" xfId="2" applyNumberFormat="1" applyFont="1" applyFill="1" applyBorder="1" applyAlignment="1">
      <alignment horizontal="center" vertical="center" wrapText="1"/>
    </xf>
    <xf numFmtId="2" fontId="4" fillId="0" borderId="5" xfId="2" applyNumberFormat="1" applyFont="1" applyFill="1" applyBorder="1" applyAlignment="1">
      <alignment horizontal="center" vertical="center" wrapText="1"/>
    </xf>
    <xf numFmtId="1" fontId="4" fillId="0" borderId="5" xfId="3" applyNumberFormat="1" applyFont="1" applyFill="1" applyBorder="1" applyAlignment="1">
      <alignment horizontal="center" wrapText="1"/>
    </xf>
    <xf numFmtId="1" fontId="4" fillId="0" borderId="5" xfId="10" applyNumberFormat="1" applyFont="1" applyFill="1" applyBorder="1" applyAlignment="1">
      <alignment horizontal="center" vertical="center" wrapText="1"/>
    </xf>
    <xf numFmtId="2" fontId="4" fillId="0" borderId="5" xfId="1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6" fontId="4" fillId="0" borderId="5" xfId="6" applyNumberFormat="1" applyFont="1" applyFill="1" applyBorder="1" applyAlignment="1">
      <alignment horizontal="center" vertical="center" wrapText="1"/>
    </xf>
    <xf numFmtId="1" fontId="3" fillId="0" borderId="5" xfId="6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1" fontId="4" fillId="0" borderId="0" xfId="3" applyNumberFormat="1" applyFont="1" applyFill="1" applyBorder="1" applyAlignment="1">
      <alignment horizont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3" fillId="0" borderId="0" xfId="10" applyFont="1" applyFill="1" applyAlignment="1">
      <alignment horizontal="center"/>
    </xf>
    <xf numFmtId="0" fontId="3" fillId="0" borderId="0" xfId="10" applyFont="1" applyFill="1" applyAlignment="1">
      <alignment wrapText="1"/>
    </xf>
    <xf numFmtId="0" fontId="3" fillId="0" borderId="0" xfId="10" applyFont="1" applyFill="1"/>
    <xf numFmtId="0" fontId="15" fillId="0" borderId="0" xfId="2" applyFont="1"/>
    <xf numFmtId="0" fontId="15" fillId="0" borderId="0" xfId="2" applyFont="1" applyAlignment="1">
      <alignment vertical="center"/>
    </xf>
    <xf numFmtId="0" fontId="15" fillId="0" borderId="0" xfId="2" applyFont="1" applyFill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16" fillId="0" borderId="0" xfId="2" applyFont="1" applyAlignment="1">
      <alignment vertical="center"/>
    </xf>
    <xf numFmtId="0" fontId="15" fillId="0" borderId="0" xfId="2" applyFont="1" applyFill="1"/>
    <xf numFmtId="0" fontId="16" fillId="0" borderId="0" xfId="2" applyFont="1" applyFill="1" applyAlignment="1">
      <alignment vertical="center"/>
    </xf>
    <xf numFmtId="0" fontId="15" fillId="0" borderId="0" xfId="2" applyFont="1" applyFill="1" applyAlignment="1">
      <alignment horizontal="center" vertical="center"/>
    </xf>
    <xf numFmtId="0" fontId="15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17" fillId="0" borderId="0" xfId="2" applyFont="1" applyFill="1" applyAlignment="1">
      <alignment horizontal="center"/>
    </xf>
    <xf numFmtId="0" fontId="16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horizontal="right" vertical="center"/>
    </xf>
    <xf numFmtId="0" fontId="2" fillId="0" borderId="0" xfId="10" applyFont="1" applyFill="1" applyAlignment="1">
      <alignment horizontal="right"/>
    </xf>
    <xf numFmtId="0" fontId="2" fillId="3" borderId="0" xfId="10" applyFont="1" applyFill="1" applyAlignment="1">
      <alignment horizontal="right"/>
    </xf>
    <xf numFmtId="2" fontId="18" fillId="0" borderId="0" xfId="10" applyNumberFormat="1" applyFont="1" applyFill="1" applyAlignment="1">
      <alignment horizontal="right" vertical="top" wrapText="1"/>
    </xf>
    <xf numFmtId="2" fontId="18" fillId="3" borderId="0" xfId="10" applyNumberFormat="1" applyFont="1" applyFill="1" applyAlignment="1">
      <alignment horizontal="right" vertical="top" wrapText="1"/>
    </xf>
    <xf numFmtId="0" fontId="19" fillId="0" borderId="0" xfId="2" applyFont="1" applyFill="1" applyAlignment="1">
      <alignment horizontal="center" vertical="center"/>
    </xf>
    <xf numFmtId="0" fontId="16" fillId="0" borderId="1" xfId="2" applyFont="1" applyFill="1" applyBorder="1" applyAlignment="1">
      <alignment horizontal="center" vertical="center" wrapText="1"/>
    </xf>
    <xf numFmtId="0" fontId="16" fillId="0" borderId="10" xfId="2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/>
    </xf>
    <xf numFmtId="0" fontId="16" fillId="0" borderId="14" xfId="2" applyFont="1" applyFill="1" applyBorder="1" applyAlignment="1">
      <alignment horizontal="center" vertical="center" wrapText="1"/>
    </xf>
    <xf numFmtId="0" fontId="16" fillId="0" borderId="15" xfId="2" applyFont="1" applyFill="1" applyBorder="1" applyAlignment="1">
      <alignment horizontal="center" vertical="center" wrapText="1"/>
    </xf>
    <xf numFmtId="0" fontId="16" fillId="4" borderId="5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20" fillId="0" borderId="5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/>
    </xf>
    <xf numFmtId="0" fontId="16" fillId="0" borderId="16" xfId="2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center" vertical="center" wrapText="1"/>
    </xf>
    <xf numFmtId="0" fontId="16" fillId="4" borderId="8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9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left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2" fontId="8" fillId="0" borderId="20" xfId="2" applyNumberFormat="1" applyFont="1" applyFill="1" applyBorder="1" applyAlignment="1">
      <alignment horizontal="center" wrapText="1"/>
    </xf>
    <xf numFmtId="4" fontId="8" fillId="0" borderId="20" xfId="2" applyNumberFormat="1" applyFont="1" applyFill="1" applyBorder="1" applyAlignment="1">
      <alignment horizontal="center" vertical="center" wrapText="1"/>
    </xf>
    <xf numFmtId="9" fontId="8" fillId="0" borderId="20" xfId="2" applyNumberFormat="1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2" fillId="0" borderId="0" xfId="2" applyFont="1" applyFill="1"/>
    <xf numFmtId="0" fontId="2" fillId="0" borderId="0" xfId="2" applyFont="1"/>
    <xf numFmtId="0" fontId="2" fillId="4" borderId="22" xfId="2" applyFont="1" applyFill="1" applyBorder="1" applyAlignment="1">
      <alignment horizontal="center" vertical="center" wrapText="1"/>
    </xf>
    <xf numFmtId="0" fontId="2" fillId="4" borderId="23" xfId="2" applyFont="1" applyFill="1" applyBorder="1" applyAlignment="1">
      <alignment horizontal="left" wrapText="1"/>
    </xf>
    <xf numFmtId="0" fontId="2" fillId="4" borderId="23" xfId="2" applyFont="1" applyFill="1" applyBorder="1" applyAlignment="1">
      <alignment horizontal="center" wrapText="1"/>
    </xf>
    <xf numFmtId="0" fontId="2" fillId="4" borderId="24" xfId="2" applyFont="1" applyFill="1" applyBorder="1" applyAlignment="1">
      <alignment horizontal="center" vertical="center" wrapText="1"/>
    </xf>
    <xf numFmtId="2" fontId="2" fillId="4" borderId="24" xfId="2" applyNumberFormat="1" applyFont="1" applyFill="1" applyBorder="1" applyAlignment="1">
      <alignment horizontal="center" vertical="center" wrapText="1"/>
    </xf>
    <xf numFmtId="1" fontId="2" fillId="4" borderId="24" xfId="2" applyNumberFormat="1" applyFont="1" applyFill="1" applyBorder="1" applyAlignment="1">
      <alignment horizontal="center" vertical="center" wrapText="1"/>
    </xf>
    <xf numFmtId="0" fontId="2" fillId="4" borderId="24" xfId="10" applyNumberFormat="1" applyFont="1" applyFill="1" applyBorder="1" applyAlignment="1">
      <alignment horizontal="center" vertical="center" wrapText="1"/>
    </xf>
    <xf numFmtId="14" fontId="21" fillId="4" borderId="5" xfId="2" applyNumberFormat="1" applyFont="1" applyFill="1" applyBorder="1" applyAlignment="1">
      <alignment horizontal="center" vertical="center"/>
    </xf>
    <xf numFmtId="9" fontId="2" fillId="4" borderId="24" xfId="2" applyNumberFormat="1" applyFont="1" applyFill="1" applyBorder="1" applyAlignment="1">
      <alignment horizontal="center" vertical="center" wrapText="1"/>
    </xf>
    <xf numFmtId="0" fontId="15" fillId="4" borderId="0" xfId="2" applyFont="1" applyFill="1"/>
    <xf numFmtId="165" fontId="2" fillId="4" borderId="24" xfId="2" applyNumberFormat="1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Border="1" applyAlignment="1">
      <alignment horizontal="center" vertical="center" wrapText="1"/>
    </xf>
    <xf numFmtId="1" fontId="2" fillId="0" borderId="24" xfId="2" applyNumberFormat="1" applyFont="1" applyBorder="1" applyAlignment="1">
      <alignment horizontal="center" vertical="center" wrapText="1"/>
    </xf>
    <xf numFmtId="0" fontId="2" fillId="0" borderId="24" xfId="10" applyNumberFormat="1" applyFont="1" applyBorder="1" applyAlignment="1">
      <alignment horizontal="center" vertical="center" wrapText="1"/>
    </xf>
    <xf numFmtId="14" fontId="21" fillId="0" borderId="5" xfId="2" applyNumberFormat="1" applyFont="1" applyFill="1" applyBorder="1" applyAlignment="1">
      <alignment horizontal="center" vertical="center"/>
    </xf>
    <xf numFmtId="9" fontId="2" fillId="0" borderId="24" xfId="2" applyNumberFormat="1" applyFont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 wrapText="1"/>
    </xf>
    <xf numFmtId="0" fontId="2" fillId="0" borderId="24" xfId="2" applyFont="1" applyBorder="1" applyAlignment="1">
      <alignment horizontal="center" vertical="center" wrapText="1"/>
    </xf>
    <xf numFmtId="9" fontId="2" fillId="0" borderId="24" xfId="2" applyNumberFormat="1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4" borderId="5" xfId="2" applyFont="1" applyFill="1" applyBorder="1" applyAlignment="1">
      <alignment horizontal="left" vertical="center" wrapText="1"/>
    </xf>
    <xf numFmtId="0" fontId="2" fillId="2" borderId="5" xfId="2" applyFont="1" applyFill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1" fontId="2" fillId="0" borderId="5" xfId="2" applyNumberFormat="1" applyFont="1" applyBorder="1" applyAlignment="1">
      <alignment horizontal="center" vertical="center" wrapText="1"/>
    </xf>
    <xf numFmtId="0" fontId="2" fillId="0" borderId="5" xfId="10" applyNumberFormat="1" applyFont="1" applyBorder="1" applyAlignment="1">
      <alignment horizontal="center" vertical="center" wrapText="1"/>
    </xf>
    <xf numFmtId="14" fontId="21" fillId="0" borderId="5" xfId="2" applyNumberFormat="1" applyFont="1" applyFill="1" applyBorder="1" applyAlignment="1">
      <alignment horizontal="center" vertical="center" wrapText="1"/>
    </xf>
    <xf numFmtId="9" fontId="2" fillId="4" borderId="5" xfId="2" applyNumberFormat="1" applyFont="1" applyFill="1" applyBorder="1" applyAlignment="1">
      <alignment horizontal="center" vertical="center" wrapText="1"/>
    </xf>
    <xf numFmtId="9" fontId="2" fillId="0" borderId="5" xfId="2" applyNumberFormat="1" applyFont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9" fontId="2" fillId="0" borderId="5" xfId="2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5" fillId="0" borderId="0" xfId="2" applyFont="1" applyFill="1" applyAlignment="1">
      <alignment vertical="center" wrapText="1"/>
    </xf>
    <xf numFmtId="0" fontId="2" fillId="0" borderId="24" xfId="2" applyFont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/>
    </xf>
    <xf numFmtId="0" fontId="4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4" applyFont="1" applyFill="1" applyAlignment="1">
      <alignment horizontal="right"/>
    </xf>
    <xf numFmtId="1" fontId="2" fillId="0" borderId="0" xfId="2" applyNumberFormat="1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4" applyFont="1" applyFill="1" applyAlignment="1">
      <alignment horizontal="right"/>
    </xf>
    <xf numFmtId="2" fontId="2" fillId="0" borderId="0" xfId="2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2" applyFont="1" applyFill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2" fillId="0" borderId="0" xfId="0" applyFont="1" applyFill="1" applyBorder="1"/>
    <xf numFmtId="0" fontId="2" fillId="0" borderId="0" xfId="4" applyFont="1" applyFill="1"/>
    <xf numFmtId="0" fontId="14" fillId="0" borderId="0" xfId="0" applyFont="1" applyFill="1"/>
    <xf numFmtId="0" fontId="2" fillId="0" borderId="0" xfId="4" applyFont="1" applyFill="1" applyAlignment="1">
      <alignment horizontal="center"/>
    </xf>
    <xf numFmtId="0" fontId="6" fillId="0" borderId="0" xfId="5" applyFill="1"/>
    <xf numFmtId="2" fontId="2" fillId="0" borderId="0" xfId="2" applyNumberFormat="1" applyFont="1" applyFill="1" applyAlignment="1">
      <alignment horizontal="right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>
      <alignment horizontal="left"/>
    </xf>
  </cellXfs>
  <cellStyles count="49">
    <cellStyle name="_ИПР 2011-2015 СТФ пр1 2" xfId="11"/>
    <cellStyle name="_Перегруппировка 2009 - 2011" xfId="12"/>
    <cellStyle name="_СВОД_2011" xfId="13"/>
    <cellStyle name="_СВОД_2012" xfId="14"/>
    <cellStyle name="_СВОД_2013" xfId="15"/>
    <cellStyle name="_СВОД_2014" xfId="16"/>
    <cellStyle name="_СВОД_2015" xfId="17"/>
    <cellStyle name="_СТФ" xfId="18"/>
    <cellStyle name="20% - Акцент1 2" xfId="19"/>
    <cellStyle name="20% - Акцент2 2" xfId="20"/>
    <cellStyle name="20% - Акцент3 2" xfId="21"/>
    <cellStyle name="20% - Акцент4 2" xfId="22"/>
    <cellStyle name="20% - Акцент5 2" xfId="23"/>
    <cellStyle name="20% - Акцент6 2" xfId="24"/>
    <cellStyle name="40% - Акцент1 2" xfId="25"/>
    <cellStyle name="40% - Акцент2 2" xfId="26"/>
    <cellStyle name="40% - Акцент3 2" xfId="27"/>
    <cellStyle name="40% - Акцент4 2" xfId="28"/>
    <cellStyle name="40% - Акцент5 2" xfId="29"/>
    <cellStyle name="40% - Акцент6 2" xfId="30"/>
    <cellStyle name="Normal_прил 1.1" xfId="31"/>
    <cellStyle name="Обычный" xfId="0" builtinId="0"/>
    <cellStyle name="Обычный 10" xfId="32"/>
    <cellStyle name="Обычный 2" xfId="33"/>
    <cellStyle name="Обычный 2 3" xfId="10"/>
    <cellStyle name="Обычный 3" xfId="2"/>
    <cellStyle name="Обычный 3 2" xfId="34"/>
    <cellStyle name="Обычный 3 2 2" xfId="35"/>
    <cellStyle name="Обычный 3 3" xfId="36"/>
    <cellStyle name="Обычный 4" xfId="6"/>
    <cellStyle name="Обычный 4 2" xfId="37"/>
    <cellStyle name="Обычный 4 3" xfId="38"/>
    <cellStyle name="Обычный 5" xfId="39"/>
    <cellStyle name="Обычный 6" xfId="5"/>
    <cellStyle name="Обычный 7" xfId="4"/>
    <cellStyle name="Обычный 8" xfId="40"/>
    <cellStyle name="Обычный 9" xfId="41"/>
    <cellStyle name="Обычный_6-1339 Форматы по компаниям_last_2" xfId="3"/>
    <cellStyle name="Обычный_ИПР 2008 ПЭ корр_прил 1.1" xfId="7"/>
    <cellStyle name="Обычный_ИПР 2008 ПЭ корр_прил 1.4" xfId="8"/>
    <cellStyle name="Примечание 2" xfId="42"/>
    <cellStyle name="Примечание 3" xfId="43"/>
    <cellStyle name="Примечание 3 2" xfId="44"/>
    <cellStyle name="Процентный" xfId="1" builtinId="5"/>
    <cellStyle name="Процентный 2" xfId="9"/>
    <cellStyle name="Процентный 3" xfId="45"/>
    <cellStyle name="Стиль 1" xfId="46"/>
    <cellStyle name="Стиль 1 2" xfId="47"/>
    <cellStyle name="Финансовый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17</xdr:row>
      <xdr:rowOff>131445</xdr:rowOff>
    </xdr:from>
    <xdr:to>
      <xdr:col>26</xdr:col>
      <xdr:colOff>0</xdr:colOff>
      <xdr:row>19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9060775" y="4636770"/>
          <a:ext cx="0" cy="87820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огласовано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Заместитель генерального директора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 экономике и финансам                                                                                                                                    </a:t>
          </a: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"МРСК/РСК _________________"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"___"______________________ 20г.</a:t>
          </a: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__________________(___________________)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AE92"/>
  <sheetViews>
    <sheetView view="pageBreakPreview" zoomScale="80" zoomScaleNormal="80" zoomScaleSheetLayoutView="80" workbookViewId="0">
      <selection activeCell="C14" sqref="C14"/>
    </sheetView>
  </sheetViews>
  <sheetFormatPr defaultRowHeight="15.75" x14ac:dyDescent="0.25"/>
  <cols>
    <col min="1" max="1" width="6.5703125" style="1" customWidth="1"/>
    <col min="2" max="2" width="70.28515625" style="1" customWidth="1"/>
    <col min="3" max="3" width="11.7109375" style="1" customWidth="1"/>
    <col min="4" max="4" width="13.5703125" style="1" customWidth="1"/>
    <col min="5" max="5" width="11.5703125" style="1" customWidth="1"/>
    <col min="6" max="6" width="13.42578125" style="1" customWidth="1"/>
    <col min="7" max="7" width="12" style="2" customWidth="1"/>
    <col min="8" max="8" width="12.140625" style="1" customWidth="1"/>
    <col min="9" max="9" width="12" style="2" customWidth="1"/>
    <col min="10" max="10" width="12.5703125" style="2" customWidth="1"/>
    <col min="11" max="11" width="12" style="2" customWidth="1"/>
    <col min="12" max="12" width="12.7109375" style="2" customWidth="1"/>
    <col min="13" max="13" width="11.5703125" style="2" customWidth="1"/>
    <col min="14" max="14" width="14" style="1" customWidth="1"/>
    <col min="15" max="15" width="10.28515625" style="1" customWidth="1"/>
    <col min="16" max="16" width="9.5703125" style="1" customWidth="1"/>
    <col min="17" max="17" width="14.28515625" style="1" customWidth="1"/>
    <col min="18" max="18" width="16.42578125" style="1" customWidth="1"/>
    <col min="19" max="19" width="10.85546875" style="1" customWidth="1"/>
    <col min="20" max="20" width="10.28515625" style="1" customWidth="1"/>
    <col min="21" max="21" width="10.140625" style="1" customWidth="1"/>
    <col min="22" max="22" width="10.85546875" style="1" customWidth="1"/>
    <col min="23" max="23" width="18.140625" style="1" customWidth="1"/>
    <col min="24" max="25" width="6.7109375" style="5" customWidth="1"/>
    <col min="26" max="26" width="31.42578125" style="5" customWidth="1"/>
    <col min="27" max="27" width="7.28515625" style="5" customWidth="1"/>
    <col min="28" max="28" width="6.28515625" style="5" customWidth="1"/>
    <col min="29" max="29" width="8.140625" style="5" customWidth="1"/>
    <col min="30" max="30" width="7.5703125" style="5" customWidth="1"/>
    <col min="31" max="31" width="7.85546875" style="5" customWidth="1"/>
    <col min="32" max="16384" width="9.140625" style="49"/>
  </cols>
  <sheetData>
    <row r="2" spans="1:23" x14ac:dyDescent="0.25">
      <c r="V2" s="3"/>
      <c r="W2" s="4" t="s">
        <v>0</v>
      </c>
    </row>
    <row r="3" spans="1:23" x14ac:dyDescent="0.25">
      <c r="V3" s="3"/>
      <c r="W3" s="4" t="s">
        <v>1</v>
      </c>
    </row>
    <row r="4" spans="1:23" x14ac:dyDescent="0.25">
      <c r="V4" s="3"/>
      <c r="W4" s="4" t="s">
        <v>2</v>
      </c>
    </row>
    <row r="5" spans="1:23" x14ac:dyDescent="0.25">
      <c r="B5" s="6"/>
      <c r="C5" s="6"/>
    </row>
    <row r="6" spans="1:23" s="246" customFormat="1" x14ac:dyDescent="0.25">
      <c r="A6" s="240" t="s">
        <v>3</v>
      </c>
      <c r="B6" s="241"/>
      <c r="C6" s="241"/>
      <c r="D6" s="242"/>
      <c r="E6" s="242"/>
      <c r="F6" s="242"/>
      <c r="G6" s="243"/>
      <c r="H6" s="242"/>
      <c r="I6" s="243"/>
      <c r="J6" s="244" t="s">
        <v>4</v>
      </c>
      <c r="K6" s="244"/>
      <c r="L6" s="244"/>
      <c r="M6" s="244"/>
      <c r="N6" s="242"/>
      <c r="O6" s="242"/>
      <c r="P6" s="242"/>
      <c r="Q6" s="242"/>
      <c r="R6" s="242"/>
      <c r="S6" s="242"/>
      <c r="T6" s="242"/>
      <c r="U6" s="245" t="s">
        <v>5</v>
      </c>
      <c r="V6" s="245"/>
      <c r="W6" s="245"/>
    </row>
    <row r="7" spans="1:23" s="246" customFormat="1" x14ac:dyDescent="0.25">
      <c r="A7" s="247" t="s">
        <v>6</v>
      </c>
      <c r="B7" s="241"/>
      <c r="C7" s="241"/>
      <c r="D7" s="242"/>
      <c r="E7" s="242"/>
      <c r="F7" s="242"/>
      <c r="G7" s="243"/>
      <c r="H7" s="242"/>
      <c r="I7" s="243"/>
      <c r="J7" s="244" t="s">
        <v>7</v>
      </c>
      <c r="K7" s="244"/>
      <c r="L7" s="244"/>
      <c r="M7" s="244"/>
      <c r="N7" s="242"/>
      <c r="O7" s="242"/>
      <c r="P7" s="242"/>
      <c r="Q7" s="242"/>
      <c r="R7" s="242"/>
      <c r="S7" s="242"/>
      <c r="T7" s="242"/>
      <c r="U7" s="245" t="s">
        <v>8</v>
      </c>
      <c r="V7" s="245"/>
      <c r="W7" s="245"/>
    </row>
    <row r="8" spans="1:23" s="246" customFormat="1" x14ac:dyDescent="0.25">
      <c r="A8" s="247" t="s">
        <v>9</v>
      </c>
      <c r="B8" s="241"/>
      <c r="C8" s="241"/>
      <c r="D8" s="242"/>
      <c r="E8" s="242"/>
      <c r="F8" s="242"/>
      <c r="G8" s="243"/>
      <c r="H8" s="242"/>
      <c r="I8" s="243"/>
      <c r="J8" s="248"/>
      <c r="K8" s="249"/>
      <c r="L8" s="249"/>
      <c r="M8" s="248"/>
      <c r="N8" s="242"/>
      <c r="O8" s="242"/>
      <c r="P8" s="242"/>
      <c r="Q8" s="242"/>
      <c r="R8" s="242"/>
      <c r="S8" s="242"/>
      <c r="T8" s="242"/>
      <c r="U8" s="249"/>
      <c r="V8" s="249"/>
      <c r="W8" s="249"/>
    </row>
    <row r="9" spans="1:23" s="246" customFormat="1" x14ac:dyDescent="0.25">
      <c r="A9" s="247" t="s">
        <v>10</v>
      </c>
      <c r="B9" s="241"/>
      <c r="C9" s="241"/>
      <c r="D9" s="242"/>
      <c r="E9" s="242"/>
      <c r="F9" s="242"/>
      <c r="G9" s="243"/>
      <c r="H9" s="242"/>
      <c r="I9" s="243"/>
      <c r="J9" s="244" t="s">
        <v>11</v>
      </c>
      <c r="K9" s="244"/>
      <c r="L9" s="244"/>
      <c r="M9" s="244"/>
      <c r="N9" s="242"/>
      <c r="O9" s="242"/>
      <c r="P9" s="242"/>
      <c r="Q9" s="242"/>
      <c r="R9" s="242"/>
      <c r="S9" s="242"/>
      <c r="T9" s="242"/>
      <c r="U9" s="250" t="s">
        <v>12</v>
      </c>
      <c r="V9" s="250"/>
      <c r="W9" s="250"/>
    </row>
    <row r="10" spans="1:23" s="246" customFormat="1" x14ac:dyDescent="0.25">
      <c r="A10" s="251" t="s">
        <v>13</v>
      </c>
      <c r="B10" s="251"/>
      <c r="C10" s="242"/>
      <c r="D10" s="242"/>
      <c r="E10" s="242"/>
      <c r="F10" s="242"/>
      <c r="G10" s="243"/>
      <c r="H10" s="242"/>
      <c r="I10" s="241"/>
      <c r="J10" s="252" t="s">
        <v>14</v>
      </c>
      <c r="K10" s="252"/>
      <c r="L10" s="252"/>
      <c r="M10" s="252"/>
      <c r="N10" s="242"/>
      <c r="O10" s="242"/>
      <c r="P10" s="242"/>
      <c r="Q10" s="242"/>
      <c r="R10" s="242"/>
      <c r="S10" s="242"/>
      <c r="T10" s="253"/>
      <c r="U10" s="252" t="s">
        <v>15</v>
      </c>
      <c r="V10" s="252"/>
      <c r="W10" s="252"/>
    </row>
    <row r="11" spans="1:23" s="246" customFormat="1" x14ac:dyDescent="0.25">
      <c r="A11" s="240" t="s">
        <v>16</v>
      </c>
      <c r="B11" s="253"/>
      <c r="C11" s="242"/>
      <c r="D11" s="242"/>
      <c r="E11" s="242"/>
      <c r="F11" s="242"/>
      <c r="G11" s="243"/>
      <c r="H11" s="242"/>
      <c r="I11" s="253"/>
      <c r="J11" s="254"/>
      <c r="K11" s="255"/>
      <c r="L11" s="240" t="s">
        <v>16</v>
      </c>
      <c r="M11" s="254"/>
      <c r="N11" s="242"/>
      <c r="O11" s="242"/>
      <c r="P11" s="242"/>
      <c r="Q11" s="242"/>
      <c r="R11" s="242"/>
      <c r="S11" s="242"/>
      <c r="T11" s="253"/>
      <c r="U11" s="249"/>
      <c r="V11" s="249" t="s">
        <v>16</v>
      </c>
      <c r="W11" s="249"/>
    </row>
    <row r="12" spans="1:23" x14ac:dyDescent="0.25">
      <c r="B12" s="7"/>
      <c r="C12" s="7"/>
      <c r="I12" s="7"/>
      <c r="J12" s="8"/>
      <c r="K12" s="9"/>
      <c r="M12" s="8"/>
      <c r="T12" s="7"/>
      <c r="U12" s="7"/>
      <c r="V12" s="7"/>
      <c r="W12" s="7"/>
    </row>
    <row r="14" spans="1:23" ht="16.5" customHeight="1" x14ac:dyDescent="0.25">
      <c r="A14" s="6"/>
    </row>
    <row r="15" spans="1:23" x14ac:dyDescent="0.25">
      <c r="A15" s="10" t="s">
        <v>17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spans="1:23" x14ac:dyDescent="0.25">
      <c r="A16" s="6"/>
      <c r="B16" s="6"/>
      <c r="C16" s="6"/>
      <c r="D16" s="6"/>
      <c r="E16" s="6"/>
      <c r="F16" s="6"/>
      <c r="G16" s="11"/>
      <c r="H16" s="6"/>
      <c r="I16" s="11"/>
      <c r="J16" s="11"/>
      <c r="K16" s="11"/>
      <c r="L16" s="11"/>
      <c r="M16" s="11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16.5" thickBot="1" x14ac:dyDescent="0.3"/>
    <row r="18" spans="1:23" ht="52.5" customHeight="1" x14ac:dyDescent="0.25">
      <c r="A18" s="12" t="s">
        <v>18</v>
      </c>
      <c r="B18" s="13" t="s">
        <v>19</v>
      </c>
      <c r="C18" s="13" t="s">
        <v>20</v>
      </c>
      <c r="D18" s="13" t="s">
        <v>21</v>
      </c>
      <c r="E18" s="13"/>
      <c r="F18" s="13"/>
      <c r="G18" s="13"/>
      <c r="H18" s="13"/>
      <c r="I18" s="13"/>
      <c r="J18" s="13"/>
      <c r="K18" s="13"/>
      <c r="L18" s="13"/>
      <c r="M18" s="13"/>
      <c r="N18" s="13" t="s">
        <v>22</v>
      </c>
      <c r="O18" s="13" t="s">
        <v>23</v>
      </c>
      <c r="P18" s="13"/>
      <c r="Q18" s="13"/>
      <c r="R18" s="13"/>
      <c r="S18" s="13" t="s">
        <v>24</v>
      </c>
      <c r="T18" s="13"/>
      <c r="U18" s="13"/>
      <c r="V18" s="13"/>
      <c r="W18" s="14" t="s">
        <v>25</v>
      </c>
    </row>
    <row r="19" spans="1:23" ht="31.5" customHeight="1" x14ac:dyDescent="0.25">
      <c r="A19" s="15"/>
      <c r="B19" s="16"/>
      <c r="C19" s="16"/>
      <c r="D19" s="16" t="s">
        <v>26</v>
      </c>
      <c r="E19" s="16"/>
      <c r="F19" s="16" t="s">
        <v>27</v>
      </c>
      <c r="G19" s="16"/>
      <c r="H19" s="16" t="s">
        <v>28</v>
      </c>
      <c r="I19" s="16"/>
      <c r="J19" s="16" t="s">
        <v>29</v>
      </c>
      <c r="K19" s="16"/>
      <c r="L19" s="16" t="s">
        <v>30</v>
      </c>
      <c r="M19" s="16"/>
      <c r="N19" s="16"/>
      <c r="O19" s="16" t="s">
        <v>31</v>
      </c>
      <c r="P19" s="16" t="s">
        <v>32</v>
      </c>
      <c r="Q19" s="16" t="s">
        <v>33</v>
      </c>
      <c r="R19" s="16"/>
      <c r="S19" s="16" t="s">
        <v>34</v>
      </c>
      <c r="T19" s="16"/>
      <c r="U19" s="16"/>
      <c r="V19" s="16"/>
      <c r="W19" s="17"/>
    </row>
    <row r="20" spans="1:23" ht="63.75" customHeight="1" x14ac:dyDescent="0.25">
      <c r="A20" s="15"/>
      <c r="B20" s="16"/>
      <c r="C20" s="16"/>
      <c r="D20" s="18" t="s">
        <v>35</v>
      </c>
      <c r="E20" s="18" t="s">
        <v>36</v>
      </c>
      <c r="F20" s="18" t="s">
        <v>37</v>
      </c>
      <c r="G20" s="19" t="s">
        <v>38</v>
      </c>
      <c r="H20" s="18" t="s">
        <v>37</v>
      </c>
      <c r="I20" s="19" t="s">
        <v>38</v>
      </c>
      <c r="J20" s="19" t="s">
        <v>37</v>
      </c>
      <c r="K20" s="19" t="s">
        <v>38</v>
      </c>
      <c r="L20" s="19" t="s">
        <v>37</v>
      </c>
      <c r="M20" s="19" t="s">
        <v>38</v>
      </c>
      <c r="N20" s="16"/>
      <c r="O20" s="16"/>
      <c r="P20" s="16"/>
      <c r="Q20" s="18" t="s">
        <v>39</v>
      </c>
      <c r="R20" s="18" t="s">
        <v>40</v>
      </c>
      <c r="S20" s="16" t="s">
        <v>41</v>
      </c>
      <c r="T20" s="16"/>
      <c r="U20" s="16" t="s">
        <v>42</v>
      </c>
      <c r="V20" s="16"/>
      <c r="W20" s="17"/>
    </row>
    <row r="21" spans="1:23" s="23" customFormat="1" ht="26.25" customHeight="1" x14ac:dyDescent="0.25">
      <c r="A21" s="20"/>
      <c r="B21" s="21" t="s">
        <v>43</v>
      </c>
      <c r="C21" s="21">
        <f t="shared" ref="C21:O21" si="0">C22+C34</f>
        <v>1030.5713945217997</v>
      </c>
      <c r="D21" s="21">
        <f t="shared" si="0"/>
        <v>0</v>
      </c>
      <c r="E21" s="21">
        <f t="shared" si="0"/>
        <v>229.9999968308</v>
      </c>
      <c r="F21" s="21">
        <f t="shared" si="0"/>
        <v>0</v>
      </c>
      <c r="G21" s="21">
        <f t="shared" si="0"/>
        <v>27.756</v>
      </c>
      <c r="H21" s="21">
        <f t="shared" si="0"/>
        <v>0</v>
      </c>
      <c r="I21" s="21">
        <f t="shared" si="0"/>
        <v>48.995999999999995</v>
      </c>
      <c r="J21" s="21">
        <f t="shared" si="0"/>
        <v>0</v>
      </c>
      <c r="K21" s="21">
        <f t="shared" si="0"/>
        <v>81.708549999999988</v>
      </c>
      <c r="L21" s="21">
        <f t="shared" si="0"/>
        <v>0</v>
      </c>
      <c r="M21" s="21">
        <f t="shared" si="0"/>
        <v>71.539446830799989</v>
      </c>
      <c r="N21" s="21">
        <f t="shared" si="0"/>
        <v>0</v>
      </c>
      <c r="O21" s="21">
        <f t="shared" si="0"/>
        <v>229.9999968308</v>
      </c>
      <c r="P21" s="21"/>
      <c r="Q21" s="21"/>
      <c r="R21" s="21"/>
      <c r="S21" s="21">
        <f>S22+S34</f>
        <v>0</v>
      </c>
      <c r="T21" s="21">
        <f>T22+T34</f>
        <v>0</v>
      </c>
      <c r="U21" s="21">
        <f>U22+U34</f>
        <v>1.9029999999999998</v>
      </c>
      <c r="V21" s="21">
        <f>V22+V34</f>
        <v>16.300999999999998</v>
      </c>
      <c r="W21" s="22"/>
    </row>
    <row r="22" spans="1:23" s="23" customFormat="1" x14ac:dyDescent="0.25">
      <c r="A22" s="20" t="s">
        <v>44</v>
      </c>
      <c r="B22" s="24" t="s">
        <v>45</v>
      </c>
      <c r="C22" s="21">
        <f>C23+C25+C26+C28+C29</f>
        <v>80.28032254</v>
      </c>
      <c r="D22" s="21">
        <f t="shared" ref="D22:V22" si="1">D23+D25+D26+D28+D29</f>
        <v>0</v>
      </c>
      <c r="E22" s="21">
        <f t="shared" si="1"/>
        <v>16.658147</v>
      </c>
      <c r="F22" s="21">
        <f t="shared" si="1"/>
        <v>0</v>
      </c>
      <c r="G22" s="21">
        <f t="shared" si="1"/>
        <v>0</v>
      </c>
      <c r="H22" s="21">
        <f t="shared" si="1"/>
        <v>0</v>
      </c>
      <c r="I22" s="21">
        <f t="shared" si="1"/>
        <v>0</v>
      </c>
      <c r="J22" s="21">
        <f t="shared" si="1"/>
        <v>0</v>
      </c>
      <c r="K22" s="21">
        <f t="shared" si="1"/>
        <v>16.658147</v>
      </c>
      <c r="L22" s="21">
        <f t="shared" si="1"/>
        <v>0</v>
      </c>
      <c r="M22" s="21">
        <f t="shared" si="1"/>
        <v>0</v>
      </c>
      <c r="N22" s="21">
        <f t="shared" si="1"/>
        <v>0</v>
      </c>
      <c r="O22" s="21">
        <f t="shared" si="1"/>
        <v>16.658147</v>
      </c>
      <c r="P22" s="21"/>
      <c r="Q22" s="21"/>
      <c r="R22" s="21"/>
      <c r="S22" s="21">
        <f t="shared" si="1"/>
        <v>0</v>
      </c>
      <c r="T22" s="21">
        <f t="shared" si="1"/>
        <v>0</v>
      </c>
      <c r="U22" s="21">
        <f t="shared" si="1"/>
        <v>0</v>
      </c>
      <c r="V22" s="21">
        <f t="shared" si="1"/>
        <v>0</v>
      </c>
      <c r="W22" s="22"/>
    </row>
    <row r="23" spans="1:23" s="23" customFormat="1" x14ac:dyDescent="0.25">
      <c r="A23" s="20" t="s">
        <v>46</v>
      </c>
      <c r="B23" s="24" t="s">
        <v>47</v>
      </c>
      <c r="C23" s="21">
        <f>C24</f>
        <v>10.700239999999999</v>
      </c>
      <c r="D23" s="21">
        <f t="shared" ref="D23:V23" si="2">D24</f>
        <v>0</v>
      </c>
      <c r="E23" s="21">
        <f t="shared" si="2"/>
        <v>5</v>
      </c>
      <c r="F23" s="21">
        <f t="shared" si="2"/>
        <v>0</v>
      </c>
      <c r="G23" s="21">
        <f t="shared" si="2"/>
        <v>0</v>
      </c>
      <c r="H23" s="21">
        <f t="shared" si="2"/>
        <v>0</v>
      </c>
      <c r="I23" s="21">
        <f t="shared" si="2"/>
        <v>0</v>
      </c>
      <c r="J23" s="21">
        <f t="shared" si="2"/>
        <v>0</v>
      </c>
      <c r="K23" s="21">
        <f t="shared" si="2"/>
        <v>5</v>
      </c>
      <c r="L23" s="21">
        <f t="shared" si="2"/>
        <v>0</v>
      </c>
      <c r="M23" s="21">
        <f t="shared" si="2"/>
        <v>0</v>
      </c>
      <c r="N23" s="21">
        <f t="shared" si="2"/>
        <v>0</v>
      </c>
      <c r="O23" s="21">
        <f t="shared" si="2"/>
        <v>5</v>
      </c>
      <c r="P23" s="21"/>
      <c r="Q23" s="21"/>
      <c r="R23" s="21"/>
      <c r="S23" s="21">
        <f t="shared" si="2"/>
        <v>0</v>
      </c>
      <c r="T23" s="21">
        <f t="shared" si="2"/>
        <v>0</v>
      </c>
      <c r="U23" s="21">
        <f t="shared" si="2"/>
        <v>0</v>
      </c>
      <c r="V23" s="21">
        <f t="shared" si="2"/>
        <v>0</v>
      </c>
      <c r="W23" s="22"/>
    </row>
    <row r="24" spans="1:23" s="32" customFormat="1" x14ac:dyDescent="0.25">
      <c r="A24" s="20"/>
      <c r="B24" s="25" t="s">
        <v>48</v>
      </c>
      <c r="C24" s="26">
        <v>10.700239999999999</v>
      </c>
      <c r="D24" s="27">
        <f>F24+H24+J24+L24</f>
        <v>0</v>
      </c>
      <c r="E24" s="27">
        <f>G24+I24+K24+M24</f>
        <v>5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5</v>
      </c>
      <c r="L24" s="26">
        <v>0</v>
      </c>
      <c r="M24" s="26">
        <v>0</v>
      </c>
      <c r="N24" s="21">
        <v>0</v>
      </c>
      <c r="O24" s="28">
        <f>E24-D24</f>
        <v>5</v>
      </c>
      <c r="P24" s="29"/>
      <c r="Q24" s="28"/>
      <c r="R24" s="28"/>
      <c r="S24" s="30">
        <v>0</v>
      </c>
      <c r="T24" s="28">
        <v>0</v>
      </c>
      <c r="U24" s="28">
        <v>0</v>
      </c>
      <c r="V24" s="28">
        <v>0</v>
      </c>
      <c r="W24" s="31"/>
    </row>
    <row r="25" spans="1:23" s="23" customFormat="1" x14ac:dyDescent="0.25">
      <c r="A25" s="33" t="s">
        <v>49</v>
      </c>
      <c r="B25" s="24" t="s">
        <v>50</v>
      </c>
      <c r="C25" s="34">
        <v>0</v>
      </c>
      <c r="D25" s="35">
        <v>0</v>
      </c>
      <c r="E25" s="21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1">
        <v>0</v>
      </c>
      <c r="O25" s="21"/>
      <c r="P25" s="36"/>
      <c r="Q25" s="21"/>
      <c r="R25" s="21"/>
      <c r="S25" s="21">
        <v>0</v>
      </c>
      <c r="T25" s="37">
        <v>0</v>
      </c>
      <c r="U25" s="21">
        <v>0</v>
      </c>
      <c r="V25" s="21">
        <v>0</v>
      </c>
      <c r="W25" s="22"/>
    </row>
    <row r="26" spans="1:23" s="23" customFormat="1" x14ac:dyDescent="0.25">
      <c r="A26" s="33" t="s">
        <v>51</v>
      </c>
      <c r="B26" s="24" t="s">
        <v>52</v>
      </c>
      <c r="C26" s="34">
        <f>C27</f>
        <v>63.999015860000007</v>
      </c>
      <c r="D26" s="34">
        <f t="shared" ref="D26:V26" si="3">D27</f>
        <v>0</v>
      </c>
      <c r="E26" s="34">
        <f t="shared" si="3"/>
        <v>8.5410000000000004</v>
      </c>
      <c r="F26" s="34">
        <f t="shared" si="3"/>
        <v>0</v>
      </c>
      <c r="G26" s="34">
        <f t="shared" si="3"/>
        <v>0</v>
      </c>
      <c r="H26" s="34">
        <f t="shared" si="3"/>
        <v>0</v>
      </c>
      <c r="I26" s="34">
        <f t="shared" si="3"/>
        <v>0</v>
      </c>
      <c r="J26" s="34">
        <f t="shared" si="3"/>
        <v>0</v>
      </c>
      <c r="K26" s="34">
        <f t="shared" si="3"/>
        <v>8.5410000000000004</v>
      </c>
      <c r="L26" s="34">
        <f t="shared" si="3"/>
        <v>0</v>
      </c>
      <c r="M26" s="34">
        <f t="shared" si="3"/>
        <v>0</v>
      </c>
      <c r="N26" s="34">
        <f t="shared" si="3"/>
        <v>0</v>
      </c>
      <c r="O26" s="34">
        <f t="shared" si="3"/>
        <v>8.5410000000000004</v>
      </c>
      <c r="P26" s="34"/>
      <c r="Q26" s="34"/>
      <c r="R26" s="34"/>
      <c r="S26" s="34">
        <f t="shared" si="3"/>
        <v>0</v>
      </c>
      <c r="T26" s="34">
        <f t="shared" si="3"/>
        <v>0</v>
      </c>
      <c r="U26" s="34">
        <f t="shared" si="3"/>
        <v>0</v>
      </c>
      <c r="V26" s="34">
        <f t="shared" si="3"/>
        <v>0</v>
      </c>
      <c r="W26" s="22"/>
    </row>
    <row r="27" spans="1:23" s="32" customFormat="1" x14ac:dyDescent="0.25">
      <c r="A27" s="20"/>
      <c r="B27" s="25" t="s">
        <v>53</v>
      </c>
      <c r="C27" s="26">
        <v>63.999015860000007</v>
      </c>
      <c r="D27" s="27">
        <f>F27+H27+J27+L27</f>
        <v>0</v>
      </c>
      <c r="E27" s="27">
        <f>G27+I27+K27+M27</f>
        <v>8.5410000000000004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8.5410000000000004</v>
      </c>
      <c r="L27" s="26">
        <v>0</v>
      </c>
      <c r="M27" s="26">
        <v>0</v>
      </c>
      <c r="N27" s="21">
        <v>0</v>
      </c>
      <c r="O27" s="28">
        <f>E27-D27</f>
        <v>8.5410000000000004</v>
      </c>
      <c r="P27" s="29"/>
      <c r="Q27" s="28"/>
      <c r="R27" s="28"/>
      <c r="S27" s="30">
        <v>0</v>
      </c>
      <c r="T27" s="28">
        <v>0</v>
      </c>
      <c r="U27" s="28">
        <v>0</v>
      </c>
      <c r="V27" s="28">
        <v>0</v>
      </c>
      <c r="W27" s="31"/>
    </row>
    <row r="28" spans="1:23" s="23" customFormat="1" ht="31.5" x14ac:dyDescent="0.25">
      <c r="A28" s="33" t="s">
        <v>54</v>
      </c>
      <c r="B28" s="24" t="s">
        <v>55</v>
      </c>
      <c r="C28" s="34">
        <v>0</v>
      </c>
      <c r="D28" s="35">
        <v>0</v>
      </c>
      <c r="E28" s="21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1">
        <v>0</v>
      </c>
      <c r="O28" s="21"/>
      <c r="P28" s="36"/>
      <c r="Q28" s="21"/>
      <c r="R28" s="21"/>
      <c r="S28" s="21">
        <v>0</v>
      </c>
      <c r="T28" s="37">
        <v>0</v>
      </c>
      <c r="U28" s="21">
        <v>0</v>
      </c>
      <c r="V28" s="21">
        <v>0</v>
      </c>
      <c r="W28" s="22"/>
    </row>
    <row r="29" spans="1:23" s="23" customFormat="1" x14ac:dyDescent="0.25">
      <c r="A29" s="33" t="s">
        <v>56</v>
      </c>
      <c r="B29" s="24" t="s">
        <v>57</v>
      </c>
      <c r="C29" s="34">
        <f t="shared" ref="C29:O29" si="4">SUM(C30:C33)</f>
        <v>5.5810666799999966</v>
      </c>
      <c r="D29" s="34">
        <f t="shared" si="4"/>
        <v>0</v>
      </c>
      <c r="E29" s="34">
        <f t="shared" si="4"/>
        <v>3.1171470000000001</v>
      </c>
      <c r="F29" s="34">
        <f t="shared" si="4"/>
        <v>0</v>
      </c>
      <c r="G29" s="34">
        <f t="shared" si="4"/>
        <v>0</v>
      </c>
      <c r="H29" s="34">
        <f t="shared" si="4"/>
        <v>0</v>
      </c>
      <c r="I29" s="34">
        <f t="shared" si="4"/>
        <v>0</v>
      </c>
      <c r="J29" s="34">
        <f t="shared" si="4"/>
        <v>0</v>
      </c>
      <c r="K29" s="34">
        <f t="shared" si="4"/>
        <v>3.1171470000000001</v>
      </c>
      <c r="L29" s="34">
        <f t="shared" si="4"/>
        <v>0</v>
      </c>
      <c r="M29" s="34">
        <f t="shared" si="4"/>
        <v>0</v>
      </c>
      <c r="N29" s="34">
        <f t="shared" si="4"/>
        <v>0</v>
      </c>
      <c r="O29" s="34">
        <f t="shared" si="4"/>
        <v>3.1171470000000001</v>
      </c>
      <c r="P29" s="34"/>
      <c r="Q29" s="34"/>
      <c r="R29" s="34"/>
      <c r="S29" s="34">
        <f>SUM(S30:S33)</f>
        <v>0</v>
      </c>
      <c r="T29" s="34">
        <f>SUM(T30:T33)</f>
        <v>0</v>
      </c>
      <c r="U29" s="34">
        <f>SUM(U30:U33)</f>
        <v>0</v>
      </c>
      <c r="V29" s="34">
        <f>SUM(V30:V33)</f>
        <v>0</v>
      </c>
      <c r="W29" s="22"/>
    </row>
    <row r="30" spans="1:23" s="32" customFormat="1" x14ac:dyDescent="0.25">
      <c r="A30" s="20"/>
      <c r="B30" s="25" t="s">
        <v>58</v>
      </c>
      <c r="C30" s="26">
        <v>4.1454196799999963</v>
      </c>
      <c r="D30" s="27">
        <f t="shared" ref="D30:E33" si="5">F30+H30+J30+L30</f>
        <v>0</v>
      </c>
      <c r="E30" s="27">
        <f t="shared" si="5"/>
        <v>1.6815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1.6815</v>
      </c>
      <c r="L30" s="26">
        <v>0</v>
      </c>
      <c r="M30" s="26">
        <v>0</v>
      </c>
      <c r="N30" s="21">
        <v>0</v>
      </c>
      <c r="O30" s="28">
        <f>E30-D30</f>
        <v>1.6815</v>
      </c>
      <c r="P30" s="29"/>
      <c r="Q30" s="28"/>
      <c r="R30" s="28"/>
      <c r="S30" s="30">
        <v>0</v>
      </c>
      <c r="T30" s="28">
        <v>0</v>
      </c>
      <c r="U30" s="28">
        <v>0</v>
      </c>
      <c r="V30" s="28">
        <v>0</v>
      </c>
      <c r="W30" s="31"/>
    </row>
    <row r="31" spans="1:23" s="32" customFormat="1" ht="63" x14ac:dyDescent="0.25">
      <c r="A31" s="20"/>
      <c r="B31" s="25" t="s">
        <v>59</v>
      </c>
      <c r="C31" s="26">
        <v>0.16370965999999998</v>
      </c>
      <c r="D31" s="27">
        <f t="shared" si="5"/>
        <v>0</v>
      </c>
      <c r="E31" s="27">
        <f t="shared" si="5"/>
        <v>0.16370965999999998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0.16370965999999998</v>
      </c>
      <c r="L31" s="26">
        <v>0</v>
      </c>
      <c r="M31" s="26">
        <v>0</v>
      </c>
      <c r="N31" s="21">
        <v>0</v>
      </c>
      <c r="O31" s="28">
        <f>E31-D31</f>
        <v>0.16370965999999998</v>
      </c>
      <c r="P31" s="29"/>
      <c r="Q31" s="28"/>
      <c r="R31" s="28"/>
      <c r="S31" s="30">
        <v>0</v>
      </c>
      <c r="T31" s="28">
        <v>0</v>
      </c>
      <c r="U31" s="28">
        <v>0</v>
      </c>
      <c r="V31" s="28">
        <v>0</v>
      </c>
      <c r="W31" s="31"/>
    </row>
    <row r="32" spans="1:23" s="32" customFormat="1" ht="47.25" x14ac:dyDescent="0.25">
      <c r="A32" s="20"/>
      <c r="B32" s="25" t="s">
        <v>60</v>
      </c>
      <c r="C32" s="26">
        <v>1.0445631399999999</v>
      </c>
      <c r="D32" s="27">
        <f t="shared" si="5"/>
        <v>0</v>
      </c>
      <c r="E32" s="27">
        <f t="shared" si="5"/>
        <v>1.0445631399999999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1.0445631399999999</v>
      </c>
      <c r="L32" s="26">
        <v>0</v>
      </c>
      <c r="M32" s="26">
        <v>0</v>
      </c>
      <c r="N32" s="21">
        <v>0</v>
      </c>
      <c r="O32" s="28">
        <f>E32-D32</f>
        <v>1.0445631399999999</v>
      </c>
      <c r="P32" s="29"/>
      <c r="Q32" s="28"/>
      <c r="R32" s="28"/>
      <c r="S32" s="30">
        <v>0</v>
      </c>
      <c r="T32" s="28">
        <v>0</v>
      </c>
      <c r="U32" s="28">
        <v>0</v>
      </c>
      <c r="V32" s="28">
        <v>0</v>
      </c>
      <c r="W32" s="31"/>
    </row>
    <row r="33" spans="1:23" s="32" customFormat="1" ht="47.25" x14ac:dyDescent="0.25">
      <c r="A33" s="20"/>
      <c r="B33" s="25" t="s">
        <v>61</v>
      </c>
      <c r="C33" s="26">
        <v>0.2273742</v>
      </c>
      <c r="D33" s="27">
        <f t="shared" si="5"/>
        <v>0</v>
      </c>
      <c r="E33" s="27">
        <f t="shared" si="5"/>
        <v>0.2273742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0.2273742</v>
      </c>
      <c r="L33" s="26">
        <v>0</v>
      </c>
      <c r="M33" s="26">
        <v>0</v>
      </c>
      <c r="N33" s="21">
        <v>0</v>
      </c>
      <c r="O33" s="28">
        <f>E33-D33</f>
        <v>0.2273742</v>
      </c>
      <c r="P33" s="29"/>
      <c r="Q33" s="28"/>
      <c r="R33" s="28"/>
      <c r="S33" s="30">
        <v>0</v>
      </c>
      <c r="T33" s="28">
        <v>0</v>
      </c>
      <c r="U33" s="28">
        <v>0</v>
      </c>
      <c r="V33" s="28">
        <v>0</v>
      </c>
      <c r="W33" s="31"/>
    </row>
    <row r="34" spans="1:23" s="23" customFormat="1" x14ac:dyDescent="0.25">
      <c r="A34" s="33" t="s">
        <v>62</v>
      </c>
      <c r="B34" s="24" t="s">
        <v>63</v>
      </c>
      <c r="C34" s="34">
        <f>C35+C36</f>
        <v>950.29107198179963</v>
      </c>
      <c r="D34" s="34">
        <f t="shared" ref="D34:V34" si="6">D35+D36</f>
        <v>0</v>
      </c>
      <c r="E34" s="34">
        <f>E35+E36</f>
        <v>213.34184983080002</v>
      </c>
      <c r="F34" s="34">
        <f t="shared" si="6"/>
        <v>0</v>
      </c>
      <c r="G34" s="34">
        <f t="shared" si="6"/>
        <v>27.756</v>
      </c>
      <c r="H34" s="34">
        <f t="shared" si="6"/>
        <v>0</v>
      </c>
      <c r="I34" s="34">
        <f t="shared" si="6"/>
        <v>48.995999999999995</v>
      </c>
      <c r="J34" s="34">
        <f t="shared" si="6"/>
        <v>0</v>
      </c>
      <c r="K34" s="34">
        <f t="shared" si="6"/>
        <v>65.050402999999989</v>
      </c>
      <c r="L34" s="34">
        <f t="shared" si="6"/>
        <v>0</v>
      </c>
      <c r="M34" s="34">
        <f t="shared" si="6"/>
        <v>71.539446830799989</v>
      </c>
      <c r="N34" s="34">
        <f t="shared" si="6"/>
        <v>0</v>
      </c>
      <c r="O34" s="34">
        <f t="shared" si="6"/>
        <v>213.34184983080002</v>
      </c>
      <c r="P34" s="34"/>
      <c r="Q34" s="34"/>
      <c r="R34" s="34"/>
      <c r="S34" s="34">
        <f t="shared" si="6"/>
        <v>0</v>
      </c>
      <c r="T34" s="34">
        <f t="shared" si="6"/>
        <v>0</v>
      </c>
      <c r="U34" s="34">
        <f t="shared" si="6"/>
        <v>1.9029999999999998</v>
      </c>
      <c r="V34" s="34">
        <f t="shared" si="6"/>
        <v>16.300999999999998</v>
      </c>
      <c r="W34" s="22"/>
    </row>
    <row r="35" spans="1:23" s="23" customFormat="1" x14ac:dyDescent="0.25">
      <c r="A35" s="38" t="s">
        <v>64</v>
      </c>
      <c r="B35" s="24" t="s">
        <v>47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/>
      <c r="Q35" s="21"/>
      <c r="R35" s="21"/>
      <c r="S35" s="21">
        <v>0</v>
      </c>
      <c r="T35" s="21">
        <v>0</v>
      </c>
      <c r="U35" s="21">
        <v>0</v>
      </c>
      <c r="V35" s="21">
        <v>0</v>
      </c>
      <c r="W35" s="22"/>
    </row>
    <row r="36" spans="1:23" s="23" customFormat="1" x14ac:dyDescent="0.25">
      <c r="A36" s="38" t="s">
        <v>65</v>
      </c>
      <c r="B36" s="24" t="s">
        <v>66</v>
      </c>
      <c r="C36" s="21">
        <f>SUM(C37:C71)</f>
        <v>950.29107198179963</v>
      </c>
      <c r="D36" s="21">
        <f t="shared" ref="D36:V36" si="7">SUM(D37:D71)</f>
        <v>0</v>
      </c>
      <c r="E36" s="21">
        <f t="shared" si="7"/>
        <v>213.34184983080002</v>
      </c>
      <c r="F36" s="21">
        <f t="shared" si="7"/>
        <v>0</v>
      </c>
      <c r="G36" s="21">
        <f t="shared" si="7"/>
        <v>27.756</v>
      </c>
      <c r="H36" s="21">
        <f t="shared" si="7"/>
        <v>0</v>
      </c>
      <c r="I36" s="21">
        <f t="shared" si="7"/>
        <v>48.995999999999995</v>
      </c>
      <c r="J36" s="21">
        <f t="shared" si="7"/>
        <v>0</v>
      </c>
      <c r="K36" s="21">
        <f t="shared" si="7"/>
        <v>65.050402999999989</v>
      </c>
      <c r="L36" s="21">
        <f t="shared" si="7"/>
        <v>0</v>
      </c>
      <c r="M36" s="21">
        <f t="shared" si="7"/>
        <v>71.539446830799989</v>
      </c>
      <c r="N36" s="21">
        <f t="shared" si="7"/>
        <v>0</v>
      </c>
      <c r="O36" s="21">
        <f t="shared" si="7"/>
        <v>213.34184983080002</v>
      </c>
      <c r="P36" s="21"/>
      <c r="Q36" s="21"/>
      <c r="R36" s="21"/>
      <c r="S36" s="21">
        <f t="shared" si="7"/>
        <v>0</v>
      </c>
      <c r="T36" s="21">
        <f t="shared" si="7"/>
        <v>0</v>
      </c>
      <c r="U36" s="21">
        <f t="shared" si="7"/>
        <v>1.9029999999999998</v>
      </c>
      <c r="V36" s="21">
        <f t="shared" si="7"/>
        <v>16.300999999999998</v>
      </c>
      <c r="W36" s="22"/>
    </row>
    <row r="37" spans="1:23" s="32" customFormat="1" ht="31.5" customHeight="1" x14ac:dyDescent="0.25">
      <c r="A37" s="20"/>
      <c r="B37" s="25" t="s">
        <v>67</v>
      </c>
      <c r="C37" s="26">
        <v>233.79522379999997</v>
      </c>
      <c r="D37" s="27">
        <f t="shared" ref="D37:E52" si="8">F37+H37+J37+L37</f>
        <v>0</v>
      </c>
      <c r="E37" s="27">
        <f t="shared" si="8"/>
        <v>62.81</v>
      </c>
      <c r="F37" s="26">
        <v>0</v>
      </c>
      <c r="G37" s="26">
        <v>0</v>
      </c>
      <c r="H37" s="26">
        <v>0</v>
      </c>
      <c r="I37" s="26">
        <v>27.81</v>
      </c>
      <c r="J37" s="26">
        <v>0</v>
      </c>
      <c r="K37" s="26">
        <v>0</v>
      </c>
      <c r="L37" s="26">
        <v>0</v>
      </c>
      <c r="M37" s="26">
        <v>35</v>
      </c>
      <c r="N37" s="21">
        <v>0</v>
      </c>
      <c r="O37" s="28">
        <f t="shared" ref="O37:O68" si="9">E37-D37</f>
        <v>62.81</v>
      </c>
      <c r="P37" s="29"/>
      <c r="Q37" s="28"/>
      <c r="R37" s="28"/>
      <c r="S37" s="30">
        <v>0</v>
      </c>
      <c r="T37" s="28">
        <v>0</v>
      </c>
      <c r="U37" s="28">
        <v>0</v>
      </c>
      <c r="V37" s="28">
        <v>0</v>
      </c>
      <c r="W37" s="31"/>
    </row>
    <row r="38" spans="1:23" s="32" customFormat="1" ht="63" x14ac:dyDescent="0.25">
      <c r="A38" s="20"/>
      <c r="B38" s="25" t="s">
        <v>68</v>
      </c>
      <c r="C38" s="26">
        <v>337.56374842000002</v>
      </c>
      <c r="D38" s="27">
        <f t="shared" si="8"/>
        <v>0</v>
      </c>
      <c r="E38" s="27">
        <f t="shared" si="8"/>
        <v>69.697858819999993</v>
      </c>
      <c r="F38" s="26">
        <v>0</v>
      </c>
      <c r="G38" s="26">
        <v>0</v>
      </c>
      <c r="H38" s="26">
        <v>0</v>
      </c>
      <c r="I38" s="26">
        <v>21.186</v>
      </c>
      <c r="J38" s="26">
        <v>0</v>
      </c>
      <c r="K38" s="26">
        <v>48.511858819999993</v>
      </c>
      <c r="L38" s="26">
        <v>0</v>
      </c>
      <c r="M38" s="26">
        <v>0</v>
      </c>
      <c r="N38" s="21">
        <v>0</v>
      </c>
      <c r="O38" s="28">
        <f t="shared" si="9"/>
        <v>69.697858819999993</v>
      </c>
      <c r="P38" s="29"/>
      <c r="Q38" s="28"/>
      <c r="R38" s="28"/>
      <c r="S38" s="30">
        <v>0</v>
      </c>
      <c r="T38" s="28">
        <v>0</v>
      </c>
      <c r="U38" s="28">
        <v>0</v>
      </c>
      <c r="V38" s="28">
        <v>0</v>
      </c>
      <c r="W38" s="31"/>
    </row>
    <row r="39" spans="1:23" s="32" customFormat="1" ht="63" x14ac:dyDescent="0.25">
      <c r="A39" s="20"/>
      <c r="B39" s="25" t="s">
        <v>69</v>
      </c>
      <c r="C39" s="26">
        <v>30.109729599999998</v>
      </c>
      <c r="D39" s="27">
        <f t="shared" si="8"/>
        <v>0</v>
      </c>
      <c r="E39" s="27">
        <f t="shared" si="8"/>
        <v>30.109729599999998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30.109729599999998</v>
      </c>
      <c r="N39" s="21">
        <v>0</v>
      </c>
      <c r="O39" s="28">
        <f t="shared" si="9"/>
        <v>30.109729599999998</v>
      </c>
      <c r="P39" s="29"/>
      <c r="Q39" s="28"/>
      <c r="R39" s="28"/>
      <c r="S39" s="30">
        <v>0</v>
      </c>
      <c r="T39" s="28">
        <v>0</v>
      </c>
      <c r="U39" s="28">
        <v>0</v>
      </c>
      <c r="V39" s="28">
        <v>2.7970000000000002</v>
      </c>
      <c r="W39" s="31"/>
    </row>
    <row r="40" spans="1:23" s="32" customFormat="1" ht="63" x14ac:dyDescent="0.25">
      <c r="A40" s="20"/>
      <c r="B40" s="25" t="s">
        <v>70</v>
      </c>
      <c r="C40" s="26">
        <v>0.67821680000000006</v>
      </c>
      <c r="D40" s="27">
        <f t="shared" si="8"/>
        <v>0</v>
      </c>
      <c r="E40" s="27">
        <f t="shared" si="8"/>
        <v>0.67821680000000006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0.67821680000000006</v>
      </c>
      <c r="L40" s="26">
        <v>0</v>
      </c>
      <c r="M40" s="26">
        <v>0</v>
      </c>
      <c r="N40" s="21">
        <v>0</v>
      </c>
      <c r="O40" s="28">
        <f t="shared" si="9"/>
        <v>0.67821680000000006</v>
      </c>
      <c r="P40" s="29"/>
      <c r="Q40" s="28"/>
      <c r="R40" s="28"/>
      <c r="S40" s="30">
        <v>0</v>
      </c>
      <c r="T40" s="28">
        <v>0</v>
      </c>
      <c r="U40" s="28">
        <v>0</v>
      </c>
      <c r="V40" s="28">
        <v>0</v>
      </c>
      <c r="W40" s="31"/>
    </row>
    <row r="41" spans="1:23" s="32" customFormat="1" ht="47.25" x14ac:dyDescent="0.25">
      <c r="A41" s="20"/>
      <c r="B41" s="25" t="s">
        <v>71</v>
      </c>
      <c r="C41" s="26">
        <v>0.61406727999999988</v>
      </c>
      <c r="D41" s="27">
        <f t="shared" si="8"/>
        <v>0</v>
      </c>
      <c r="E41" s="27">
        <f t="shared" si="8"/>
        <v>0.61406727999999988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0.61406727999999988</v>
      </c>
      <c r="L41" s="26">
        <v>0</v>
      </c>
      <c r="M41" s="26">
        <v>0</v>
      </c>
      <c r="N41" s="21">
        <v>0</v>
      </c>
      <c r="O41" s="28">
        <f t="shared" si="9"/>
        <v>0.61406727999999988</v>
      </c>
      <c r="P41" s="29"/>
      <c r="Q41" s="28"/>
      <c r="R41" s="28"/>
      <c r="S41" s="30">
        <v>0</v>
      </c>
      <c r="T41" s="28">
        <v>0</v>
      </c>
      <c r="U41" s="28">
        <v>0</v>
      </c>
      <c r="V41" s="28">
        <v>0</v>
      </c>
      <c r="W41" s="31"/>
    </row>
    <row r="42" spans="1:23" s="32" customFormat="1" ht="47.25" x14ac:dyDescent="0.25">
      <c r="A42" s="20"/>
      <c r="B42" s="25" t="s">
        <v>72</v>
      </c>
      <c r="C42" s="26">
        <v>7.7569659999999999E-2</v>
      </c>
      <c r="D42" s="27">
        <f t="shared" si="8"/>
        <v>0</v>
      </c>
      <c r="E42" s="27">
        <f t="shared" si="8"/>
        <v>7.7569659999999999E-2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7.7569659999999999E-2</v>
      </c>
      <c r="L42" s="26">
        <v>0</v>
      </c>
      <c r="M42" s="26">
        <v>0</v>
      </c>
      <c r="N42" s="21">
        <v>0</v>
      </c>
      <c r="O42" s="28">
        <f t="shared" si="9"/>
        <v>7.7569659999999999E-2</v>
      </c>
      <c r="P42" s="29"/>
      <c r="Q42" s="28"/>
      <c r="R42" s="28"/>
      <c r="S42" s="30">
        <v>0</v>
      </c>
      <c r="T42" s="28">
        <v>0</v>
      </c>
      <c r="U42" s="28">
        <v>0</v>
      </c>
      <c r="V42" s="28">
        <v>0</v>
      </c>
      <c r="W42" s="31"/>
    </row>
    <row r="43" spans="1:23" s="32" customFormat="1" ht="47.25" x14ac:dyDescent="0.25">
      <c r="A43" s="20"/>
      <c r="B43" s="25" t="s">
        <v>73</v>
      </c>
      <c r="C43" s="26">
        <v>5.7450660000000001E-2</v>
      </c>
      <c r="D43" s="27">
        <f t="shared" si="8"/>
        <v>0</v>
      </c>
      <c r="E43" s="27">
        <f t="shared" si="8"/>
        <v>5.7450660000000001E-2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5.7450660000000001E-2</v>
      </c>
      <c r="L43" s="26">
        <v>0</v>
      </c>
      <c r="M43" s="26">
        <v>0</v>
      </c>
      <c r="N43" s="21">
        <v>0</v>
      </c>
      <c r="O43" s="28">
        <f t="shared" si="9"/>
        <v>5.7450660000000001E-2</v>
      </c>
      <c r="P43" s="29"/>
      <c r="Q43" s="28"/>
      <c r="R43" s="28"/>
      <c r="S43" s="30">
        <v>0</v>
      </c>
      <c r="T43" s="28">
        <v>0</v>
      </c>
      <c r="U43" s="28">
        <v>0</v>
      </c>
      <c r="V43" s="28">
        <v>0</v>
      </c>
      <c r="W43" s="31"/>
    </row>
    <row r="44" spans="1:23" s="32" customFormat="1" ht="48" customHeight="1" x14ac:dyDescent="0.25">
      <c r="A44" s="20"/>
      <c r="B44" s="25" t="s">
        <v>74</v>
      </c>
      <c r="C44" s="26">
        <v>8.4667359999999997E-2</v>
      </c>
      <c r="D44" s="27">
        <f t="shared" si="8"/>
        <v>0</v>
      </c>
      <c r="E44" s="27">
        <f t="shared" si="8"/>
        <v>8.4667359999999997E-2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8.4667359999999997E-2</v>
      </c>
      <c r="L44" s="26">
        <v>0</v>
      </c>
      <c r="M44" s="26">
        <v>0</v>
      </c>
      <c r="N44" s="21">
        <v>0</v>
      </c>
      <c r="O44" s="28">
        <f t="shared" si="9"/>
        <v>8.4667359999999997E-2</v>
      </c>
      <c r="P44" s="29"/>
      <c r="Q44" s="28"/>
      <c r="R44" s="28"/>
      <c r="S44" s="30">
        <v>0</v>
      </c>
      <c r="T44" s="28">
        <v>0</v>
      </c>
      <c r="U44" s="28">
        <v>0</v>
      </c>
      <c r="V44" s="28">
        <v>0</v>
      </c>
      <c r="W44" s="31"/>
    </row>
    <row r="45" spans="1:23" s="32" customFormat="1" ht="51" customHeight="1" x14ac:dyDescent="0.25">
      <c r="A45" s="20"/>
      <c r="B45" s="25" t="s">
        <v>75</v>
      </c>
      <c r="C45" s="26">
        <v>2.6572419999999999E-2</v>
      </c>
      <c r="D45" s="27">
        <f t="shared" si="8"/>
        <v>0</v>
      </c>
      <c r="E45" s="27">
        <f t="shared" si="8"/>
        <v>2.6572419999999999E-2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2.6572419999999999E-2</v>
      </c>
      <c r="L45" s="26">
        <v>0</v>
      </c>
      <c r="M45" s="26">
        <v>0</v>
      </c>
      <c r="N45" s="21">
        <v>0</v>
      </c>
      <c r="O45" s="28">
        <f t="shared" si="9"/>
        <v>2.6572419999999999E-2</v>
      </c>
      <c r="P45" s="29"/>
      <c r="Q45" s="28"/>
      <c r="R45" s="28"/>
      <c r="S45" s="30">
        <v>0</v>
      </c>
      <c r="T45" s="28">
        <v>0</v>
      </c>
      <c r="U45" s="28">
        <v>0</v>
      </c>
      <c r="V45" s="28">
        <v>0</v>
      </c>
      <c r="W45" s="31"/>
    </row>
    <row r="46" spans="1:23" s="32" customFormat="1" x14ac:dyDescent="0.25">
      <c r="A46" s="20"/>
      <c r="B46" s="25" t="s">
        <v>76</v>
      </c>
      <c r="C46" s="26">
        <v>0.1298</v>
      </c>
      <c r="D46" s="27">
        <f t="shared" si="8"/>
        <v>0</v>
      </c>
      <c r="E46" s="27">
        <f t="shared" si="8"/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1">
        <v>0</v>
      </c>
      <c r="O46" s="28">
        <f t="shared" si="9"/>
        <v>0</v>
      </c>
      <c r="P46" s="29"/>
      <c r="Q46" s="28"/>
      <c r="R46" s="28"/>
      <c r="S46" s="30">
        <v>0</v>
      </c>
      <c r="T46" s="28">
        <v>0</v>
      </c>
      <c r="U46" s="28">
        <v>0</v>
      </c>
      <c r="V46" s="28">
        <v>0.13</v>
      </c>
      <c r="W46" s="31"/>
    </row>
    <row r="47" spans="1:23" s="32" customFormat="1" x14ac:dyDescent="0.25">
      <c r="A47" s="20"/>
      <c r="B47" s="25" t="s">
        <v>77</v>
      </c>
      <c r="C47" s="26">
        <v>0.50149999999999995</v>
      </c>
      <c r="D47" s="27">
        <f t="shared" si="8"/>
        <v>0</v>
      </c>
      <c r="E47" s="27">
        <f t="shared" si="8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1">
        <v>0</v>
      </c>
      <c r="O47" s="28">
        <f t="shared" si="9"/>
        <v>0</v>
      </c>
      <c r="P47" s="29"/>
      <c r="Q47" s="28"/>
      <c r="R47" s="28"/>
      <c r="S47" s="30">
        <v>0</v>
      </c>
      <c r="T47" s="28">
        <v>0</v>
      </c>
      <c r="U47" s="28">
        <v>0</v>
      </c>
      <c r="V47" s="28">
        <v>0.56000000000000005</v>
      </c>
      <c r="W47" s="31"/>
    </row>
    <row r="48" spans="1:23" s="32" customFormat="1" x14ac:dyDescent="0.25">
      <c r="A48" s="20"/>
      <c r="B48" s="25" t="s">
        <v>78</v>
      </c>
      <c r="C48" s="26">
        <v>0.53100000000000003</v>
      </c>
      <c r="D48" s="27">
        <f t="shared" si="8"/>
        <v>0</v>
      </c>
      <c r="E48" s="27">
        <f t="shared" si="8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1">
        <v>0</v>
      </c>
      <c r="O48" s="28">
        <f t="shared" si="9"/>
        <v>0</v>
      </c>
      <c r="P48" s="29"/>
      <c r="Q48" s="28"/>
      <c r="R48" s="28"/>
      <c r="S48" s="30">
        <v>0</v>
      </c>
      <c r="T48" s="28">
        <v>0</v>
      </c>
      <c r="U48" s="28">
        <v>0</v>
      </c>
      <c r="V48" s="28">
        <v>0.5</v>
      </c>
      <c r="W48" s="31"/>
    </row>
    <row r="49" spans="1:23" s="32" customFormat="1" x14ac:dyDescent="0.25">
      <c r="A49" s="20"/>
      <c r="B49" s="25" t="s">
        <v>79</v>
      </c>
      <c r="C49" s="26">
        <v>1.7893268896000001</v>
      </c>
      <c r="D49" s="27">
        <f t="shared" si="8"/>
        <v>0</v>
      </c>
      <c r="E49" s="27">
        <f t="shared" si="8"/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1">
        <v>0</v>
      </c>
      <c r="O49" s="28">
        <f t="shared" si="9"/>
        <v>0</v>
      </c>
      <c r="P49" s="29"/>
      <c r="Q49" s="28"/>
      <c r="R49" s="28"/>
      <c r="S49" s="30">
        <v>0</v>
      </c>
      <c r="T49" s="28">
        <v>0</v>
      </c>
      <c r="U49" s="28">
        <v>0</v>
      </c>
      <c r="V49" s="28">
        <v>2.0499999999999998</v>
      </c>
      <c r="W49" s="31"/>
    </row>
    <row r="50" spans="1:23" s="32" customFormat="1" x14ac:dyDescent="0.25">
      <c r="A50" s="20"/>
      <c r="B50" s="25" t="s">
        <v>80</v>
      </c>
      <c r="C50" s="26">
        <v>149.74824612</v>
      </c>
      <c r="D50" s="27">
        <f t="shared" si="8"/>
        <v>0</v>
      </c>
      <c r="E50" s="27">
        <f t="shared" si="8"/>
        <v>42.756</v>
      </c>
      <c r="F50" s="26">
        <v>0</v>
      </c>
      <c r="G50" s="26">
        <v>27.756</v>
      </c>
      <c r="H50" s="26">
        <v>0</v>
      </c>
      <c r="I50" s="26">
        <v>0</v>
      </c>
      <c r="J50" s="26">
        <v>0</v>
      </c>
      <c r="K50" s="26">
        <v>15</v>
      </c>
      <c r="L50" s="26">
        <v>0</v>
      </c>
      <c r="M50" s="26">
        <v>0</v>
      </c>
      <c r="N50" s="21">
        <v>0</v>
      </c>
      <c r="O50" s="28">
        <f t="shared" si="9"/>
        <v>42.756</v>
      </c>
      <c r="P50" s="29"/>
      <c r="Q50" s="28"/>
      <c r="R50" s="28"/>
      <c r="S50" s="30">
        <v>0</v>
      </c>
      <c r="T50" s="28">
        <v>0</v>
      </c>
      <c r="U50" s="28">
        <v>0</v>
      </c>
      <c r="V50" s="28">
        <v>0</v>
      </c>
      <c r="W50" s="31"/>
    </row>
    <row r="51" spans="1:23" s="32" customFormat="1" ht="31.5" x14ac:dyDescent="0.25">
      <c r="A51" s="20"/>
      <c r="B51" s="25" t="s">
        <v>81</v>
      </c>
      <c r="C51" s="26">
        <v>0.61360000000000003</v>
      </c>
      <c r="D51" s="27">
        <f t="shared" si="8"/>
        <v>0</v>
      </c>
      <c r="E51" s="27">
        <f t="shared" si="8"/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1">
        <v>0</v>
      </c>
      <c r="O51" s="28">
        <f t="shared" si="9"/>
        <v>0</v>
      </c>
      <c r="P51" s="29"/>
      <c r="Q51" s="28"/>
      <c r="R51" s="28"/>
      <c r="S51" s="30">
        <v>0</v>
      </c>
      <c r="T51" s="28">
        <v>0</v>
      </c>
      <c r="U51" s="28">
        <v>0</v>
      </c>
      <c r="V51" s="28">
        <v>0.64</v>
      </c>
      <c r="W51" s="31"/>
    </row>
    <row r="52" spans="1:23" s="32" customFormat="1" x14ac:dyDescent="0.25">
      <c r="A52" s="20"/>
      <c r="B52" s="25" t="s">
        <v>82</v>
      </c>
      <c r="C52" s="26">
        <v>0.36934</v>
      </c>
      <c r="D52" s="27">
        <f t="shared" si="8"/>
        <v>0</v>
      </c>
      <c r="E52" s="27">
        <f t="shared" si="8"/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1">
        <v>0</v>
      </c>
      <c r="O52" s="28">
        <f t="shared" si="9"/>
        <v>0</v>
      </c>
      <c r="P52" s="29"/>
      <c r="Q52" s="28"/>
      <c r="R52" s="28"/>
      <c r="S52" s="30">
        <v>0</v>
      </c>
      <c r="T52" s="28">
        <v>0</v>
      </c>
      <c r="U52" s="28">
        <v>0</v>
      </c>
      <c r="V52" s="28">
        <v>0.37</v>
      </c>
      <c r="W52" s="31"/>
    </row>
    <row r="53" spans="1:23" s="32" customFormat="1" x14ac:dyDescent="0.25">
      <c r="A53" s="20"/>
      <c r="B53" s="25" t="s">
        <v>83</v>
      </c>
      <c r="C53" s="26">
        <v>0.38704</v>
      </c>
      <c r="D53" s="27">
        <f t="shared" ref="D53:E68" si="10">F53+H53+J53+L53</f>
        <v>0</v>
      </c>
      <c r="E53" s="27">
        <f t="shared" si="10"/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1">
        <v>0</v>
      </c>
      <c r="O53" s="28">
        <f t="shared" si="9"/>
        <v>0</v>
      </c>
      <c r="P53" s="29"/>
      <c r="Q53" s="28"/>
      <c r="R53" s="28"/>
      <c r="S53" s="30">
        <v>0</v>
      </c>
      <c r="T53" s="28">
        <v>0</v>
      </c>
      <c r="U53" s="28">
        <v>0</v>
      </c>
      <c r="V53" s="28">
        <v>0.41</v>
      </c>
      <c r="W53" s="31"/>
    </row>
    <row r="54" spans="1:23" s="32" customFormat="1" ht="31.5" x14ac:dyDescent="0.25">
      <c r="A54" s="20"/>
      <c r="B54" s="25" t="s">
        <v>84</v>
      </c>
      <c r="C54" s="26">
        <v>0.16048000000000001</v>
      </c>
      <c r="D54" s="27">
        <f t="shared" si="10"/>
        <v>0</v>
      </c>
      <c r="E54" s="27">
        <f t="shared" si="10"/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1">
        <v>0</v>
      </c>
      <c r="O54" s="28">
        <f t="shared" si="9"/>
        <v>0</v>
      </c>
      <c r="P54" s="29"/>
      <c r="Q54" s="28"/>
      <c r="R54" s="28"/>
      <c r="S54" s="30">
        <v>0</v>
      </c>
      <c r="T54" s="28">
        <v>0</v>
      </c>
      <c r="U54" s="28">
        <v>0</v>
      </c>
      <c r="V54" s="28">
        <v>0.17</v>
      </c>
      <c r="W54" s="31"/>
    </row>
    <row r="55" spans="1:23" s="32" customFormat="1" x14ac:dyDescent="0.25">
      <c r="A55" s="20"/>
      <c r="B55" s="25" t="s">
        <v>85</v>
      </c>
      <c r="C55" s="26">
        <v>1.0029999999999999</v>
      </c>
      <c r="D55" s="27">
        <f t="shared" si="10"/>
        <v>0</v>
      </c>
      <c r="E55" s="27">
        <f t="shared" si="10"/>
        <v>1.0029999999999999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1.0029999999999999</v>
      </c>
      <c r="N55" s="21">
        <v>0</v>
      </c>
      <c r="O55" s="28">
        <f t="shared" si="9"/>
        <v>1.0029999999999999</v>
      </c>
      <c r="P55" s="29"/>
      <c r="Q55" s="28"/>
      <c r="R55" s="28"/>
      <c r="S55" s="30">
        <v>0</v>
      </c>
      <c r="T55" s="28">
        <v>0</v>
      </c>
      <c r="U55" s="28">
        <v>0</v>
      </c>
      <c r="V55" s="28">
        <v>1</v>
      </c>
      <c r="W55" s="31"/>
    </row>
    <row r="56" spans="1:23" s="32" customFormat="1" x14ac:dyDescent="0.25">
      <c r="A56" s="20"/>
      <c r="B56" s="25" t="s">
        <v>86</v>
      </c>
      <c r="C56" s="26">
        <v>1.0029999999999999</v>
      </c>
      <c r="D56" s="27">
        <f t="shared" si="10"/>
        <v>0</v>
      </c>
      <c r="E56" s="27">
        <f t="shared" si="10"/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1">
        <v>0</v>
      </c>
      <c r="O56" s="28">
        <f t="shared" si="9"/>
        <v>0</v>
      </c>
      <c r="P56" s="29"/>
      <c r="Q56" s="28"/>
      <c r="R56" s="28"/>
      <c r="S56" s="30">
        <v>0</v>
      </c>
      <c r="T56" s="28">
        <v>0</v>
      </c>
      <c r="U56" s="28">
        <v>0</v>
      </c>
      <c r="V56" s="28">
        <v>1</v>
      </c>
      <c r="W56" s="31"/>
    </row>
    <row r="57" spans="1:23" s="32" customFormat="1" x14ac:dyDescent="0.25">
      <c r="A57" s="20"/>
      <c r="B57" s="25" t="s">
        <v>87</v>
      </c>
      <c r="C57" s="26">
        <v>0.28319999999999995</v>
      </c>
      <c r="D57" s="27">
        <f t="shared" si="10"/>
        <v>0</v>
      </c>
      <c r="E57" s="27">
        <f t="shared" si="10"/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1">
        <v>0</v>
      </c>
      <c r="O57" s="28">
        <f t="shared" si="9"/>
        <v>0</v>
      </c>
      <c r="P57" s="29"/>
      <c r="Q57" s="28"/>
      <c r="R57" s="28"/>
      <c r="S57" s="30">
        <v>0</v>
      </c>
      <c r="T57" s="28">
        <v>0</v>
      </c>
      <c r="U57" s="28">
        <v>0</v>
      </c>
      <c r="V57" s="28">
        <v>0.3</v>
      </c>
      <c r="W57" s="31"/>
    </row>
    <row r="58" spans="1:23" s="32" customFormat="1" x14ac:dyDescent="0.25">
      <c r="A58" s="20"/>
      <c r="B58" s="25" t="s">
        <v>88</v>
      </c>
      <c r="C58" s="26">
        <v>0.59</v>
      </c>
      <c r="D58" s="27">
        <f t="shared" si="10"/>
        <v>0</v>
      </c>
      <c r="E58" s="27">
        <f t="shared" si="10"/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1">
        <v>0</v>
      </c>
      <c r="O58" s="28">
        <f t="shared" si="9"/>
        <v>0</v>
      </c>
      <c r="P58" s="29"/>
      <c r="Q58" s="28"/>
      <c r="R58" s="28"/>
      <c r="S58" s="30">
        <v>0</v>
      </c>
      <c r="T58" s="28">
        <v>0</v>
      </c>
      <c r="U58" s="28">
        <v>0</v>
      </c>
      <c r="V58" s="28">
        <v>0.65</v>
      </c>
      <c r="W58" s="31"/>
    </row>
    <row r="59" spans="1:23" s="32" customFormat="1" ht="31.5" x14ac:dyDescent="0.25">
      <c r="A59" s="20"/>
      <c r="B59" s="25" t="s">
        <v>89</v>
      </c>
      <c r="C59" s="26">
        <v>1.068000005</v>
      </c>
      <c r="D59" s="27">
        <f t="shared" si="10"/>
        <v>0</v>
      </c>
      <c r="E59" s="27">
        <f t="shared" si="10"/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1">
        <v>0</v>
      </c>
      <c r="O59" s="28">
        <f t="shared" si="9"/>
        <v>0</v>
      </c>
      <c r="P59" s="29"/>
      <c r="Q59" s="28"/>
      <c r="R59" s="28"/>
      <c r="S59" s="30">
        <v>0</v>
      </c>
      <c r="T59" s="28">
        <v>0</v>
      </c>
      <c r="U59" s="28">
        <v>0</v>
      </c>
      <c r="V59" s="28">
        <v>1.335</v>
      </c>
      <c r="W59" s="31"/>
    </row>
    <row r="60" spans="1:23" s="32" customFormat="1" x14ac:dyDescent="0.25">
      <c r="A60" s="20"/>
      <c r="B60" s="25" t="s">
        <v>90</v>
      </c>
      <c r="C60" s="26">
        <v>0.60871723079999995</v>
      </c>
      <c r="D60" s="27">
        <f t="shared" si="10"/>
        <v>0</v>
      </c>
      <c r="E60" s="27">
        <f t="shared" si="10"/>
        <v>0.60871723079999995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0.60871723079999995</v>
      </c>
      <c r="N60" s="21">
        <v>0</v>
      </c>
      <c r="O60" s="28">
        <f t="shared" si="9"/>
        <v>0.60871723079999995</v>
      </c>
      <c r="P60" s="29"/>
      <c r="Q60" s="28"/>
      <c r="R60" s="28"/>
      <c r="S60" s="30">
        <v>0</v>
      </c>
      <c r="T60" s="28">
        <v>0</v>
      </c>
      <c r="U60" s="28">
        <v>0</v>
      </c>
      <c r="V60" s="28">
        <v>0.89200000000000002</v>
      </c>
      <c r="W60" s="31"/>
    </row>
    <row r="61" spans="1:23" s="32" customFormat="1" x14ac:dyDescent="0.25">
      <c r="A61" s="20"/>
      <c r="B61" s="25" t="s">
        <v>91</v>
      </c>
      <c r="C61" s="26">
        <v>0.68903342339999996</v>
      </c>
      <c r="D61" s="27">
        <f t="shared" si="10"/>
        <v>0</v>
      </c>
      <c r="E61" s="27">
        <f t="shared" si="10"/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1">
        <v>0</v>
      </c>
      <c r="O61" s="28">
        <f t="shared" si="9"/>
        <v>0</v>
      </c>
      <c r="P61" s="29"/>
      <c r="Q61" s="28"/>
      <c r="R61" s="28"/>
      <c r="S61" s="30">
        <v>0</v>
      </c>
      <c r="T61" s="28">
        <v>0</v>
      </c>
      <c r="U61" s="28">
        <v>0</v>
      </c>
      <c r="V61" s="28">
        <v>0.88900000000000001</v>
      </c>
      <c r="W61" s="31"/>
    </row>
    <row r="62" spans="1:23" s="32" customFormat="1" x14ac:dyDescent="0.25">
      <c r="A62" s="20"/>
      <c r="B62" s="25" t="s">
        <v>92</v>
      </c>
      <c r="C62" s="26">
        <v>0.194402463</v>
      </c>
      <c r="D62" s="27">
        <f t="shared" si="10"/>
        <v>0</v>
      </c>
      <c r="E62" s="27">
        <f t="shared" si="10"/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1">
        <v>0</v>
      </c>
      <c r="O62" s="28">
        <f t="shared" si="9"/>
        <v>0</v>
      </c>
      <c r="P62" s="29"/>
      <c r="Q62" s="28"/>
      <c r="R62" s="28"/>
      <c r="S62" s="30">
        <v>0</v>
      </c>
      <c r="T62" s="28">
        <v>0</v>
      </c>
      <c r="U62" s="28">
        <v>0</v>
      </c>
      <c r="V62" s="28">
        <v>0.9</v>
      </c>
      <c r="W62" s="31"/>
    </row>
    <row r="63" spans="1:23" s="32" customFormat="1" ht="31.5" x14ac:dyDescent="0.25">
      <c r="A63" s="20"/>
      <c r="B63" s="25" t="s">
        <v>93</v>
      </c>
      <c r="C63" s="26">
        <v>0.8118399999999999</v>
      </c>
      <c r="D63" s="27">
        <f t="shared" si="10"/>
        <v>0</v>
      </c>
      <c r="E63" s="27">
        <f t="shared" si="10"/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1">
        <v>0</v>
      </c>
      <c r="O63" s="28">
        <f t="shared" si="9"/>
        <v>0</v>
      </c>
      <c r="P63" s="29"/>
      <c r="Q63" s="28"/>
      <c r="R63" s="28"/>
      <c r="S63" s="30">
        <v>0</v>
      </c>
      <c r="T63" s="28">
        <v>0</v>
      </c>
      <c r="U63" s="28">
        <v>0</v>
      </c>
      <c r="V63" s="28">
        <v>0.91</v>
      </c>
      <c r="W63" s="31"/>
    </row>
    <row r="64" spans="1:23" s="32" customFormat="1" x14ac:dyDescent="0.25">
      <c r="A64" s="20"/>
      <c r="B64" s="25" t="s">
        <v>94</v>
      </c>
      <c r="C64" s="26">
        <v>0.53690000000000004</v>
      </c>
      <c r="D64" s="27">
        <f t="shared" si="10"/>
        <v>0</v>
      </c>
      <c r="E64" s="27">
        <f t="shared" si="10"/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1">
        <v>0</v>
      </c>
      <c r="O64" s="28">
        <f t="shared" si="9"/>
        <v>0</v>
      </c>
      <c r="P64" s="29"/>
      <c r="Q64" s="28"/>
      <c r="R64" s="28"/>
      <c r="S64" s="30">
        <v>0</v>
      </c>
      <c r="T64" s="28">
        <v>0</v>
      </c>
      <c r="U64" s="28">
        <v>0</v>
      </c>
      <c r="V64" s="28">
        <v>0.79800000000000004</v>
      </c>
      <c r="W64" s="31"/>
    </row>
    <row r="65" spans="1:31" s="32" customFormat="1" x14ac:dyDescent="0.25">
      <c r="A65" s="20"/>
      <c r="B65" s="25" t="s">
        <v>95</v>
      </c>
      <c r="C65" s="26">
        <v>0.51919999999999999</v>
      </c>
      <c r="D65" s="27">
        <f t="shared" si="10"/>
        <v>0</v>
      </c>
      <c r="E65" s="27">
        <f t="shared" si="10"/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1">
        <v>0</v>
      </c>
      <c r="O65" s="28">
        <f t="shared" si="9"/>
        <v>0</v>
      </c>
      <c r="P65" s="29"/>
      <c r="Q65" s="28"/>
      <c r="R65" s="28"/>
      <c r="S65" s="30">
        <v>0</v>
      </c>
      <c r="T65" s="28">
        <v>0</v>
      </c>
      <c r="U65" s="28">
        <v>0.16</v>
      </c>
      <c r="V65" s="28">
        <v>0</v>
      </c>
      <c r="W65" s="31"/>
    </row>
    <row r="66" spans="1:31" s="32" customFormat="1" ht="31.5" x14ac:dyDescent="0.25">
      <c r="A66" s="20"/>
      <c r="B66" s="25" t="s">
        <v>96</v>
      </c>
      <c r="C66" s="26">
        <v>0.47199999999999998</v>
      </c>
      <c r="D66" s="27">
        <f t="shared" si="10"/>
        <v>0</v>
      </c>
      <c r="E66" s="27">
        <f t="shared" si="10"/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1">
        <v>0</v>
      </c>
      <c r="O66" s="28">
        <f t="shared" si="9"/>
        <v>0</v>
      </c>
      <c r="P66" s="29"/>
      <c r="Q66" s="28"/>
      <c r="R66" s="28"/>
      <c r="S66" s="30">
        <v>0</v>
      </c>
      <c r="T66" s="28">
        <v>0</v>
      </c>
      <c r="U66" s="28">
        <v>0.1</v>
      </c>
      <c r="V66" s="28">
        <v>0</v>
      </c>
      <c r="W66" s="31"/>
    </row>
    <row r="67" spans="1:31" s="32" customFormat="1" ht="31.5" x14ac:dyDescent="0.25">
      <c r="A67" s="20"/>
      <c r="B67" s="25" t="s">
        <v>97</v>
      </c>
      <c r="C67" s="26">
        <v>6.3023800000000003</v>
      </c>
      <c r="D67" s="27">
        <f t="shared" si="10"/>
        <v>0</v>
      </c>
      <c r="E67" s="27">
        <f t="shared" si="10"/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1">
        <v>0</v>
      </c>
      <c r="O67" s="28">
        <f t="shared" si="9"/>
        <v>0</v>
      </c>
      <c r="P67" s="29"/>
      <c r="Q67" s="28"/>
      <c r="R67" s="28"/>
      <c r="S67" s="30">
        <v>0</v>
      </c>
      <c r="T67" s="28">
        <v>0</v>
      </c>
      <c r="U67" s="28">
        <v>1.26</v>
      </c>
      <c r="V67" s="28">
        <v>0</v>
      </c>
      <c r="W67" s="31"/>
    </row>
    <row r="68" spans="1:31" s="32" customFormat="1" x14ac:dyDescent="0.25">
      <c r="A68" s="20"/>
      <c r="B68" s="25" t="s">
        <v>98</v>
      </c>
      <c r="C68" s="26">
        <v>0.51919999999999999</v>
      </c>
      <c r="D68" s="27">
        <f t="shared" si="10"/>
        <v>0</v>
      </c>
      <c r="E68" s="27">
        <f t="shared" si="10"/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1">
        <v>0</v>
      </c>
      <c r="O68" s="28">
        <f t="shared" si="9"/>
        <v>0</v>
      </c>
      <c r="P68" s="29"/>
      <c r="Q68" s="28"/>
      <c r="R68" s="28"/>
      <c r="S68" s="30">
        <v>0</v>
      </c>
      <c r="T68" s="28">
        <v>0</v>
      </c>
      <c r="U68" s="28">
        <v>0.16</v>
      </c>
      <c r="V68" s="28">
        <v>0</v>
      </c>
      <c r="W68" s="31"/>
    </row>
    <row r="69" spans="1:31" s="32" customFormat="1" x14ac:dyDescent="0.25">
      <c r="A69" s="20"/>
      <c r="B69" s="25" t="s">
        <v>99</v>
      </c>
      <c r="C69" s="26">
        <v>0.42479999999999996</v>
      </c>
      <c r="D69" s="27">
        <f t="shared" ref="D69:E71" si="11">F69+H69+J69+L69</f>
        <v>0</v>
      </c>
      <c r="E69" s="27">
        <f t="shared" si="11"/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1">
        <v>0</v>
      </c>
      <c r="O69" s="28">
        <f>E69-D69</f>
        <v>0</v>
      </c>
      <c r="P69" s="29"/>
      <c r="Q69" s="28"/>
      <c r="R69" s="28"/>
      <c r="S69" s="30">
        <v>0</v>
      </c>
      <c r="T69" s="28">
        <v>0</v>
      </c>
      <c r="U69" s="28">
        <v>6.3E-2</v>
      </c>
      <c r="V69" s="28">
        <v>0</v>
      </c>
      <c r="W69" s="31"/>
    </row>
    <row r="70" spans="1:31" s="32" customFormat="1" ht="31.5" x14ac:dyDescent="0.25">
      <c r="A70" s="20"/>
      <c r="B70" s="25" t="s">
        <v>100</v>
      </c>
      <c r="C70" s="26">
        <v>0.51919999999999999</v>
      </c>
      <c r="D70" s="27">
        <f t="shared" si="11"/>
        <v>0</v>
      </c>
      <c r="E70" s="27">
        <f t="shared" si="11"/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1">
        <v>0</v>
      </c>
      <c r="O70" s="28">
        <f>E70-D70</f>
        <v>0</v>
      </c>
      <c r="P70" s="29"/>
      <c r="Q70" s="28"/>
      <c r="R70" s="28"/>
      <c r="S70" s="30">
        <v>0</v>
      </c>
      <c r="T70" s="28">
        <v>0</v>
      </c>
      <c r="U70" s="28">
        <v>0.16</v>
      </c>
      <c r="V70" s="28">
        <v>0</v>
      </c>
      <c r="W70" s="31"/>
    </row>
    <row r="71" spans="1:31" s="32" customFormat="1" x14ac:dyDescent="0.25">
      <c r="A71" s="20"/>
      <c r="B71" s="25" t="s">
        <v>101</v>
      </c>
      <c r="C71" s="26">
        <v>177.50861984999995</v>
      </c>
      <c r="D71" s="27">
        <f t="shared" si="11"/>
        <v>0</v>
      </c>
      <c r="E71" s="27">
        <f t="shared" si="11"/>
        <v>4.8179999999999996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4.8179999999999996</v>
      </c>
      <c r="N71" s="21">
        <v>0</v>
      </c>
      <c r="O71" s="28">
        <f>E71-D71</f>
        <v>4.8179999999999996</v>
      </c>
      <c r="P71" s="29"/>
      <c r="Q71" s="28"/>
      <c r="R71" s="28"/>
      <c r="S71" s="30">
        <v>0</v>
      </c>
      <c r="T71" s="28">
        <v>0</v>
      </c>
      <c r="U71" s="28">
        <v>0</v>
      </c>
      <c r="V71" s="28">
        <v>0</v>
      </c>
      <c r="W71" s="31"/>
    </row>
    <row r="72" spans="1:31" s="46" customFormat="1" x14ac:dyDescent="0.25">
      <c r="A72" s="39" t="s">
        <v>102</v>
      </c>
      <c r="B72" s="40" t="s">
        <v>103</v>
      </c>
      <c r="C72" s="41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41"/>
      <c r="O72" s="41"/>
      <c r="P72" s="42"/>
      <c r="Q72" s="41"/>
      <c r="R72" s="41"/>
      <c r="S72" s="43"/>
      <c r="T72" s="26"/>
      <c r="U72" s="26"/>
      <c r="V72" s="26"/>
      <c r="W72" s="44"/>
      <c r="X72" s="45"/>
      <c r="Y72" s="45"/>
      <c r="Z72" s="45"/>
      <c r="AA72" s="45"/>
      <c r="AB72" s="45"/>
      <c r="AC72" s="45"/>
      <c r="AD72" s="45"/>
      <c r="AE72" s="45"/>
    </row>
    <row r="73" spans="1:31" x14ac:dyDescent="0.25">
      <c r="A73" s="47"/>
      <c r="B73" s="48"/>
      <c r="C73" s="19"/>
      <c r="D73" s="19"/>
      <c r="E73" s="19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2"/>
      <c r="Q73" s="41"/>
      <c r="R73" s="41"/>
      <c r="S73" s="41"/>
      <c r="T73" s="41"/>
      <c r="U73" s="41"/>
      <c r="V73" s="41"/>
      <c r="W73" s="44"/>
    </row>
    <row r="74" spans="1:31" ht="18.75" customHeight="1" x14ac:dyDescent="0.25">
      <c r="A74" s="47"/>
      <c r="B74" s="48"/>
      <c r="C74" s="19"/>
      <c r="D74" s="19"/>
      <c r="E74" s="19"/>
      <c r="F74" s="19"/>
      <c r="G74" s="19"/>
      <c r="H74" s="19"/>
      <c r="I74" s="19"/>
      <c r="J74" s="19"/>
      <c r="K74" s="19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4"/>
    </row>
    <row r="75" spans="1:31" x14ac:dyDescent="0.25">
      <c r="A75" s="50" t="s">
        <v>104</v>
      </c>
      <c r="B75" s="5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4"/>
    </row>
    <row r="76" spans="1:31" x14ac:dyDescent="0.25">
      <c r="A76" s="39"/>
      <c r="B76" s="40" t="s">
        <v>105</v>
      </c>
      <c r="C76" s="19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4"/>
    </row>
    <row r="77" spans="1:31" x14ac:dyDescent="0.25">
      <c r="A77" s="47">
        <v>1</v>
      </c>
      <c r="B77" s="48" t="s">
        <v>106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4"/>
    </row>
    <row r="78" spans="1:31" x14ac:dyDescent="0.25">
      <c r="A78" s="47">
        <v>2</v>
      </c>
      <c r="B78" s="48" t="s">
        <v>107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4"/>
    </row>
    <row r="79" spans="1:31" ht="16.5" thickBot="1" x14ac:dyDescent="0.3">
      <c r="A79" s="52" t="s">
        <v>108</v>
      </c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5"/>
    </row>
    <row r="80" spans="1:31" x14ac:dyDescent="0.25">
      <c r="A80" s="56"/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</row>
    <row r="81" spans="1:23" x14ac:dyDescent="0.25">
      <c r="A81" s="56"/>
      <c r="B81" s="58"/>
      <c r="C81" s="58"/>
      <c r="D81" s="58"/>
      <c r="E81" s="59"/>
      <c r="F81" s="59"/>
      <c r="G81" s="57"/>
      <c r="H81" s="59"/>
      <c r="I81" s="57"/>
      <c r="J81" s="57"/>
      <c r="K81" s="57"/>
      <c r="L81" s="57"/>
      <c r="M81" s="57"/>
      <c r="N81" s="59"/>
      <c r="O81" s="59"/>
      <c r="P81" s="59"/>
      <c r="Q81" s="59"/>
      <c r="R81" s="59"/>
      <c r="S81" s="59"/>
      <c r="T81" s="59"/>
      <c r="U81" s="59"/>
      <c r="V81" s="59"/>
      <c r="W81" s="59"/>
    </row>
    <row r="82" spans="1:23" x14ac:dyDescent="0.25">
      <c r="A82" s="56"/>
      <c r="B82" s="56"/>
      <c r="C82" s="59"/>
      <c r="D82" s="56"/>
      <c r="E82" s="56"/>
      <c r="F82" s="56"/>
      <c r="G82" s="60"/>
      <c r="H82" s="56"/>
      <c r="I82" s="60"/>
      <c r="J82" s="60"/>
      <c r="K82" s="60"/>
      <c r="L82" s="60"/>
      <c r="M82" s="60"/>
      <c r="N82" s="56"/>
      <c r="O82" s="56"/>
      <c r="P82" s="56"/>
      <c r="Q82" s="56"/>
      <c r="R82" s="56"/>
      <c r="S82" s="56"/>
      <c r="T82" s="56"/>
      <c r="U82" s="56"/>
      <c r="V82" s="56"/>
      <c r="W82" s="56"/>
    </row>
    <row r="83" spans="1:23" x14ac:dyDescent="0.25">
      <c r="A83" s="56"/>
      <c r="B83" s="58"/>
      <c r="C83" s="58"/>
      <c r="D83" s="58"/>
      <c r="E83" s="58"/>
      <c r="F83" s="58"/>
      <c r="G83" s="60"/>
      <c r="H83" s="56"/>
      <c r="I83" s="60"/>
      <c r="J83" s="60"/>
      <c r="K83" s="60"/>
      <c r="L83" s="60"/>
      <c r="M83" s="60"/>
      <c r="N83" s="56"/>
      <c r="O83" s="56"/>
      <c r="P83" s="56"/>
      <c r="Q83" s="56"/>
      <c r="R83" s="56"/>
      <c r="S83" s="56"/>
      <c r="T83" s="56"/>
      <c r="U83" s="56"/>
      <c r="V83" s="56"/>
      <c r="W83" s="56"/>
    </row>
    <row r="84" spans="1:23" x14ac:dyDescent="0.25">
      <c r="A84" s="59"/>
      <c r="I84" s="57"/>
      <c r="J84" s="57"/>
      <c r="K84" s="57"/>
      <c r="L84" s="57"/>
      <c r="M84" s="57"/>
      <c r="N84" s="59"/>
      <c r="O84" s="59"/>
      <c r="P84" s="59"/>
      <c r="Q84" s="59"/>
      <c r="R84" s="59"/>
      <c r="S84" s="59"/>
      <c r="T84" s="59"/>
      <c r="U84" s="59"/>
      <c r="V84" s="59"/>
      <c r="W84" s="59"/>
    </row>
    <row r="85" spans="1:23" x14ac:dyDescent="0.25">
      <c r="A85" s="59"/>
      <c r="I85" s="57"/>
      <c r="J85" s="57"/>
      <c r="K85" s="57"/>
      <c r="L85" s="57"/>
      <c r="M85" s="57"/>
      <c r="N85" s="59"/>
      <c r="O85" s="59"/>
      <c r="P85" s="59"/>
      <c r="Q85" s="59"/>
      <c r="R85" s="59"/>
      <c r="S85" s="59"/>
      <c r="T85" s="59"/>
      <c r="U85" s="59"/>
      <c r="V85" s="59"/>
      <c r="W85" s="59"/>
    </row>
    <row r="86" spans="1:23" x14ac:dyDescent="0.25">
      <c r="A86" s="59"/>
      <c r="B86" s="61"/>
      <c r="C86" s="61"/>
      <c r="D86" s="61"/>
      <c r="E86" s="61"/>
      <c r="F86" s="61"/>
      <c r="G86" s="61"/>
      <c r="H86" s="61"/>
      <c r="I86" s="57"/>
      <c r="J86" s="57"/>
      <c r="K86" s="57"/>
      <c r="L86" s="57"/>
      <c r="M86" s="57"/>
      <c r="N86" s="59"/>
      <c r="O86" s="59"/>
      <c r="P86" s="59"/>
      <c r="Q86" s="59"/>
      <c r="R86" s="59"/>
      <c r="S86" s="59"/>
      <c r="T86" s="59"/>
      <c r="U86" s="59"/>
      <c r="V86" s="59"/>
      <c r="W86" s="59"/>
    </row>
    <row r="87" spans="1:23" x14ac:dyDescent="0.25">
      <c r="A87" s="59"/>
      <c r="B87" s="56"/>
      <c r="C87" s="59"/>
      <c r="D87" s="59"/>
      <c r="E87" s="59"/>
      <c r="F87" s="59"/>
      <c r="G87" s="57"/>
      <c r="H87" s="59"/>
      <c r="I87" s="57"/>
      <c r="J87" s="57"/>
      <c r="K87" s="57"/>
      <c r="L87" s="57"/>
      <c r="M87" s="57"/>
      <c r="N87" s="59"/>
      <c r="O87" s="59"/>
      <c r="P87" s="59"/>
      <c r="Q87" s="59"/>
      <c r="R87" s="59"/>
      <c r="S87" s="59"/>
      <c r="T87" s="59"/>
      <c r="U87" s="59"/>
      <c r="V87" s="59"/>
      <c r="W87" s="59"/>
    </row>
    <row r="88" spans="1:23" x14ac:dyDescent="0.25">
      <c r="A88" s="59"/>
      <c r="B88" s="59"/>
      <c r="C88" s="59"/>
      <c r="D88" s="59"/>
      <c r="E88" s="59"/>
      <c r="F88" s="59"/>
      <c r="G88" s="57"/>
      <c r="H88" s="59"/>
      <c r="I88" s="57"/>
      <c r="J88" s="57"/>
      <c r="K88" s="57"/>
      <c r="L88" s="57"/>
      <c r="M88" s="57"/>
      <c r="N88" s="59"/>
      <c r="O88" s="59"/>
      <c r="P88" s="59"/>
      <c r="Q88" s="59"/>
      <c r="R88" s="59"/>
      <c r="S88" s="59"/>
      <c r="T88" s="59"/>
      <c r="U88" s="59"/>
      <c r="V88" s="59"/>
      <c r="W88" s="59"/>
    </row>
    <row r="89" spans="1:23" x14ac:dyDescent="0.25">
      <c r="A89" s="56"/>
    </row>
    <row r="90" spans="1:23" x14ac:dyDescent="0.25">
      <c r="A90" s="62"/>
      <c r="C90" s="63"/>
      <c r="H90" s="64"/>
    </row>
    <row r="91" spans="1:23" x14ac:dyDescent="0.25">
      <c r="D91" s="65"/>
      <c r="N91" s="64"/>
      <c r="O91" s="64"/>
      <c r="P91" s="64"/>
      <c r="Q91" s="64"/>
      <c r="R91" s="64"/>
      <c r="S91" s="64"/>
      <c r="T91" s="64"/>
      <c r="U91" s="64"/>
      <c r="V91" s="64"/>
      <c r="W91" s="64"/>
    </row>
    <row r="92" spans="1:23" x14ac:dyDescent="0.25">
      <c r="D92" s="6"/>
      <c r="I92" s="11"/>
    </row>
  </sheetData>
  <mergeCells count="33">
    <mergeCell ref="B86:H86"/>
    <mergeCell ref="S19:V19"/>
    <mergeCell ref="S20:T20"/>
    <mergeCell ref="U20:V20"/>
    <mergeCell ref="A75:B75"/>
    <mergeCell ref="B81:D81"/>
    <mergeCell ref="B83:F83"/>
    <mergeCell ref="S18:V18"/>
    <mergeCell ref="W18:W20"/>
    <mergeCell ref="D19:E19"/>
    <mergeCell ref="F19:G19"/>
    <mergeCell ref="H19:I19"/>
    <mergeCell ref="J19:K19"/>
    <mergeCell ref="L19:M19"/>
    <mergeCell ref="O19:O20"/>
    <mergeCell ref="P19:P20"/>
    <mergeCell ref="Q19:R19"/>
    <mergeCell ref="A10:B10"/>
    <mergeCell ref="J10:M10"/>
    <mergeCell ref="U10:W10"/>
    <mergeCell ref="A15:W15"/>
    <mergeCell ref="A18:A20"/>
    <mergeCell ref="B18:B20"/>
    <mergeCell ref="C18:C20"/>
    <mergeCell ref="D18:M18"/>
    <mergeCell ref="N18:N20"/>
    <mergeCell ref="O18:R18"/>
    <mergeCell ref="J6:M6"/>
    <mergeCell ref="U6:W6"/>
    <mergeCell ref="J7:M7"/>
    <mergeCell ref="U7:W7"/>
    <mergeCell ref="J9:M9"/>
    <mergeCell ref="U9:W9"/>
  </mergeCells>
  <pageMargins left="0.23622047244094491" right="0" top="0.39370078740157483" bottom="0" header="0.31496062992125984" footer="0.31496062992125984"/>
  <pageSetup paperSize="9" scale="4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V128"/>
  <sheetViews>
    <sheetView view="pageBreakPreview" zoomScale="70" zoomScaleNormal="100" zoomScaleSheetLayoutView="70" workbookViewId="0">
      <selection activeCell="E19" sqref="A18:V19"/>
    </sheetView>
  </sheetViews>
  <sheetFormatPr defaultRowHeight="15.75" x14ac:dyDescent="0.25"/>
  <cols>
    <col min="1" max="1" width="6.85546875" style="69" customWidth="1"/>
    <col min="2" max="2" width="68" style="70" customWidth="1"/>
    <col min="3" max="3" width="13.7109375" style="69" customWidth="1"/>
    <col min="4" max="5" width="13.28515625" style="69" customWidth="1"/>
    <col min="6" max="6" width="14.140625" style="69" customWidth="1"/>
    <col min="7" max="8" width="13.7109375" style="69" customWidth="1"/>
    <col min="9" max="9" width="12" style="69" customWidth="1"/>
    <col min="10" max="10" width="11.28515625" style="69" customWidth="1"/>
    <col min="11" max="11" width="11.140625" style="69" customWidth="1"/>
    <col min="12" max="12" width="11.7109375" style="69" customWidth="1"/>
    <col min="13" max="13" width="12.140625" style="69" customWidth="1"/>
    <col min="14" max="14" width="11" style="69" customWidth="1"/>
    <col min="15" max="15" width="11.85546875" style="69" customWidth="1"/>
    <col min="16" max="16" width="12.140625" style="69" customWidth="1"/>
    <col min="17" max="17" width="12" style="69" customWidth="1"/>
    <col min="18" max="18" width="13" style="69" customWidth="1"/>
    <col min="19" max="19" width="12.42578125" style="69" customWidth="1"/>
    <col min="20" max="21" width="12.85546875" style="69" customWidth="1"/>
    <col min="22" max="22" width="15.42578125" style="69" customWidth="1"/>
    <col min="23" max="16384" width="9.140625" style="93"/>
  </cols>
  <sheetData>
    <row r="1" spans="1:256" s="67" customFormat="1" x14ac:dyDescent="0.25">
      <c r="A1" s="8"/>
      <c r="B1" s="66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56" s="67" customFormat="1" x14ac:dyDescent="0.25">
      <c r="A2" s="8"/>
      <c r="B2" s="6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4" t="s">
        <v>109</v>
      </c>
    </row>
    <row r="3" spans="1:256" s="67" customFormat="1" x14ac:dyDescent="0.25">
      <c r="A3" s="8"/>
      <c r="B3" s="66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 t="s">
        <v>1</v>
      </c>
    </row>
    <row r="4" spans="1:256" s="67" customFormat="1" x14ac:dyDescent="0.25">
      <c r="A4" s="8"/>
      <c r="B4" s="66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 t="s">
        <v>2</v>
      </c>
    </row>
    <row r="5" spans="1:256" s="68" customFormat="1" ht="15.75" customHeight="1" x14ac:dyDescent="0.25">
      <c r="A5" s="8"/>
      <c r="B5" s="66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56" s="258" customFormat="1" ht="15.75" customHeight="1" x14ac:dyDescent="0.25">
      <c r="A6" s="240" t="s">
        <v>3</v>
      </c>
      <c r="B6" s="256"/>
      <c r="C6" s="255"/>
      <c r="D6" s="255"/>
      <c r="E6" s="254"/>
      <c r="F6" s="254"/>
      <c r="G6" s="244" t="s">
        <v>4</v>
      </c>
      <c r="H6" s="244"/>
      <c r="I6" s="244"/>
      <c r="J6" s="244"/>
      <c r="K6" s="257"/>
      <c r="L6" s="257"/>
      <c r="M6" s="255"/>
      <c r="N6" s="255"/>
      <c r="O6" s="255"/>
      <c r="P6" s="255"/>
      <c r="Q6" s="255"/>
      <c r="R6" s="255"/>
      <c r="S6" s="249"/>
      <c r="T6" s="249"/>
      <c r="U6" s="249"/>
      <c r="V6" s="249" t="s">
        <v>5</v>
      </c>
      <c r="W6" s="249"/>
      <c r="X6" s="249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5"/>
      <c r="BF6" s="255"/>
      <c r="BG6" s="255"/>
      <c r="BH6" s="255"/>
      <c r="BI6" s="255"/>
      <c r="BJ6" s="255"/>
      <c r="BK6" s="255"/>
      <c r="BL6" s="255"/>
      <c r="BM6" s="255"/>
      <c r="BN6" s="255"/>
      <c r="BO6" s="255"/>
      <c r="BP6" s="255"/>
      <c r="BQ6" s="255"/>
      <c r="BR6" s="255"/>
      <c r="BS6" s="255"/>
      <c r="BT6" s="255"/>
      <c r="BU6" s="255"/>
      <c r="BV6" s="255"/>
      <c r="BW6" s="255"/>
      <c r="BX6" s="255"/>
      <c r="BY6" s="255"/>
      <c r="BZ6" s="255"/>
      <c r="CA6" s="255"/>
      <c r="CB6" s="255"/>
      <c r="CC6" s="255"/>
      <c r="CD6" s="255"/>
      <c r="CE6" s="255"/>
      <c r="CF6" s="255"/>
      <c r="CG6" s="255"/>
      <c r="CH6" s="255"/>
      <c r="CI6" s="255"/>
      <c r="CJ6" s="255"/>
      <c r="CK6" s="255"/>
      <c r="CL6" s="255"/>
      <c r="CM6" s="255"/>
      <c r="CN6" s="255"/>
      <c r="CO6" s="255"/>
      <c r="CP6" s="255"/>
      <c r="CQ6" s="255"/>
      <c r="CR6" s="255"/>
      <c r="CS6" s="255"/>
      <c r="CT6" s="255"/>
      <c r="CU6" s="255"/>
      <c r="CV6" s="255"/>
      <c r="CW6" s="255"/>
      <c r="CX6" s="255"/>
      <c r="CY6" s="255"/>
      <c r="CZ6" s="255"/>
      <c r="DA6" s="255"/>
      <c r="DB6" s="255"/>
      <c r="DC6" s="255"/>
      <c r="DD6" s="255"/>
      <c r="DE6" s="255"/>
      <c r="DF6" s="255"/>
      <c r="DG6" s="255"/>
      <c r="DH6" s="255"/>
      <c r="DI6" s="255"/>
      <c r="DJ6" s="255"/>
      <c r="DK6" s="255"/>
      <c r="DL6" s="255"/>
      <c r="DM6" s="255"/>
      <c r="DN6" s="255"/>
      <c r="DO6" s="255"/>
      <c r="DP6" s="255"/>
      <c r="DQ6" s="255"/>
      <c r="DR6" s="255"/>
      <c r="DS6" s="255"/>
      <c r="DT6" s="255"/>
      <c r="DU6" s="255"/>
      <c r="DV6" s="255"/>
      <c r="DW6" s="255"/>
      <c r="DX6" s="255"/>
      <c r="DY6" s="255"/>
      <c r="DZ6" s="255"/>
      <c r="EA6" s="255"/>
      <c r="EB6" s="255"/>
      <c r="EC6" s="255"/>
      <c r="ED6" s="255"/>
      <c r="EE6" s="255"/>
      <c r="EF6" s="255"/>
      <c r="EG6" s="255"/>
      <c r="EH6" s="255"/>
      <c r="EI6" s="255"/>
      <c r="EJ6" s="255"/>
      <c r="EK6" s="255"/>
      <c r="EL6" s="255"/>
      <c r="EM6" s="255"/>
      <c r="EN6" s="255"/>
      <c r="EO6" s="255"/>
      <c r="EP6" s="255"/>
      <c r="EQ6" s="255"/>
      <c r="ER6" s="255"/>
      <c r="ES6" s="255"/>
      <c r="ET6" s="255"/>
      <c r="EU6" s="255"/>
      <c r="EV6" s="255"/>
      <c r="EW6" s="255"/>
      <c r="EX6" s="255"/>
      <c r="EY6" s="255"/>
      <c r="EZ6" s="255"/>
      <c r="FA6" s="255"/>
      <c r="FB6" s="255"/>
      <c r="FC6" s="255"/>
      <c r="FD6" s="255"/>
      <c r="FE6" s="255"/>
      <c r="FF6" s="255"/>
      <c r="FG6" s="255"/>
      <c r="FH6" s="255"/>
      <c r="FI6" s="255"/>
      <c r="FJ6" s="255"/>
      <c r="FK6" s="255"/>
      <c r="FL6" s="255"/>
      <c r="FM6" s="255"/>
      <c r="FN6" s="255"/>
      <c r="FO6" s="255"/>
      <c r="FP6" s="255"/>
      <c r="FQ6" s="255"/>
      <c r="FR6" s="255"/>
      <c r="FS6" s="255"/>
      <c r="FT6" s="255"/>
      <c r="FU6" s="255"/>
      <c r="FV6" s="255"/>
      <c r="FW6" s="255"/>
      <c r="FX6" s="255"/>
      <c r="FY6" s="255"/>
      <c r="FZ6" s="255"/>
      <c r="GA6" s="255"/>
      <c r="GB6" s="255"/>
      <c r="GC6" s="255"/>
      <c r="GD6" s="255"/>
      <c r="GE6" s="255"/>
      <c r="GF6" s="255"/>
      <c r="GG6" s="255"/>
      <c r="GH6" s="255"/>
      <c r="GI6" s="255"/>
      <c r="GJ6" s="255"/>
      <c r="GK6" s="255"/>
      <c r="GL6" s="255"/>
      <c r="GM6" s="255"/>
      <c r="GN6" s="255"/>
      <c r="GO6" s="255"/>
      <c r="GP6" s="255"/>
      <c r="GQ6" s="255"/>
      <c r="GR6" s="255"/>
      <c r="GS6" s="255"/>
      <c r="GT6" s="255"/>
      <c r="GU6" s="255"/>
      <c r="GV6" s="255"/>
      <c r="GW6" s="255"/>
      <c r="GX6" s="255"/>
      <c r="GY6" s="255"/>
      <c r="GZ6" s="255"/>
      <c r="HA6" s="255"/>
      <c r="HB6" s="255"/>
      <c r="HC6" s="255"/>
      <c r="HD6" s="255"/>
      <c r="HE6" s="255"/>
      <c r="HF6" s="255"/>
      <c r="HG6" s="255"/>
      <c r="HH6" s="255"/>
      <c r="HI6" s="255"/>
      <c r="HJ6" s="255"/>
      <c r="HK6" s="255"/>
      <c r="HL6" s="255"/>
      <c r="HM6" s="255"/>
      <c r="HN6" s="255"/>
      <c r="HO6" s="255"/>
      <c r="HP6" s="255"/>
      <c r="HQ6" s="255"/>
      <c r="HR6" s="255"/>
      <c r="HS6" s="255"/>
      <c r="HT6" s="255"/>
      <c r="HU6" s="255"/>
      <c r="HV6" s="255"/>
      <c r="HW6" s="255"/>
      <c r="HX6" s="255"/>
      <c r="HY6" s="255"/>
      <c r="HZ6" s="255"/>
      <c r="IA6" s="255"/>
      <c r="IB6" s="255"/>
      <c r="IC6" s="255"/>
      <c r="ID6" s="255"/>
      <c r="IE6" s="255"/>
      <c r="IF6" s="255"/>
      <c r="IG6" s="255"/>
      <c r="IH6" s="255"/>
      <c r="II6" s="255"/>
      <c r="IJ6" s="255"/>
      <c r="IK6" s="255"/>
      <c r="IL6" s="255"/>
      <c r="IM6" s="255"/>
      <c r="IN6" s="255"/>
      <c r="IO6" s="255"/>
      <c r="IP6" s="255"/>
      <c r="IQ6" s="255"/>
      <c r="IR6" s="255"/>
      <c r="IS6" s="255"/>
      <c r="IT6" s="255"/>
      <c r="IU6" s="255"/>
      <c r="IV6" s="255"/>
    </row>
    <row r="7" spans="1:256" s="258" customFormat="1" ht="15.75" customHeight="1" x14ac:dyDescent="0.25">
      <c r="A7" s="247" t="s">
        <v>6</v>
      </c>
      <c r="B7" s="256"/>
      <c r="C7" s="255"/>
      <c r="D7" s="255"/>
      <c r="E7" s="254"/>
      <c r="F7" s="254"/>
      <c r="G7" s="244" t="s">
        <v>7</v>
      </c>
      <c r="H7" s="244"/>
      <c r="I7" s="244"/>
      <c r="J7" s="244"/>
      <c r="K7" s="257"/>
      <c r="L7" s="257"/>
      <c r="M7" s="255"/>
      <c r="N7" s="255"/>
      <c r="O7" s="255"/>
      <c r="P7" s="255"/>
      <c r="Q7" s="255"/>
      <c r="R7" s="255"/>
      <c r="S7" s="249"/>
      <c r="T7" s="249"/>
      <c r="U7" s="249"/>
      <c r="V7" s="249" t="s">
        <v>8</v>
      </c>
      <c r="W7" s="249"/>
      <c r="X7" s="249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5"/>
      <c r="BF7" s="255"/>
      <c r="BG7" s="255"/>
      <c r="BH7" s="255"/>
      <c r="BI7" s="255"/>
      <c r="BJ7" s="255"/>
      <c r="BK7" s="255"/>
      <c r="BL7" s="255"/>
      <c r="BM7" s="255"/>
      <c r="BN7" s="255"/>
      <c r="BO7" s="255"/>
      <c r="BP7" s="255"/>
      <c r="BQ7" s="255"/>
      <c r="BR7" s="255"/>
      <c r="BS7" s="255"/>
      <c r="BT7" s="255"/>
      <c r="BU7" s="255"/>
      <c r="BV7" s="255"/>
      <c r="BW7" s="255"/>
      <c r="BX7" s="255"/>
      <c r="BY7" s="255"/>
      <c r="BZ7" s="255"/>
      <c r="CA7" s="255"/>
      <c r="CB7" s="255"/>
      <c r="CC7" s="255"/>
      <c r="CD7" s="255"/>
      <c r="CE7" s="255"/>
      <c r="CF7" s="255"/>
      <c r="CG7" s="255"/>
      <c r="CH7" s="255"/>
      <c r="CI7" s="255"/>
      <c r="CJ7" s="255"/>
      <c r="CK7" s="255"/>
      <c r="CL7" s="255"/>
      <c r="CM7" s="255"/>
      <c r="CN7" s="255"/>
      <c r="CO7" s="255"/>
      <c r="CP7" s="255"/>
      <c r="CQ7" s="255"/>
      <c r="CR7" s="255"/>
      <c r="CS7" s="255"/>
      <c r="CT7" s="255"/>
      <c r="CU7" s="255"/>
      <c r="CV7" s="255"/>
      <c r="CW7" s="255"/>
      <c r="CX7" s="255"/>
      <c r="CY7" s="255"/>
      <c r="CZ7" s="255"/>
      <c r="DA7" s="255"/>
      <c r="DB7" s="255"/>
      <c r="DC7" s="255"/>
      <c r="DD7" s="255"/>
      <c r="DE7" s="255"/>
      <c r="DF7" s="255"/>
      <c r="DG7" s="255"/>
      <c r="DH7" s="255"/>
      <c r="DI7" s="255"/>
      <c r="DJ7" s="255"/>
      <c r="DK7" s="255"/>
      <c r="DL7" s="255"/>
      <c r="DM7" s="255"/>
      <c r="DN7" s="255"/>
      <c r="DO7" s="255"/>
      <c r="DP7" s="255"/>
      <c r="DQ7" s="255"/>
      <c r="DR7" s="255"/>
      <c r="DS7" s="255"/>
      <c r="DT7" s="255"/>
      <c r="DU7" s="255"/>
      <c r="DV7" s="255"/>
      <c r="DW7" s="255"/>
      <c r="DX7" s="255"/>
      <c r="DY7" s="255"/>
      <c r="DZ7" s="255"/>
      <c r="EA7" s="255"/>
      <c r="EB7" s="255"/>
      <c r="EC7" s="255"/>
      <c r="ED7" s="255"/>
      <c r="EE7" s="255"/>
      <c r="EF7" s="255"/>
      <c r="EG7" s="255"/>
      <c r="EH7" s="255"/>
      <c r="EI7" s="255"/>
      <c r="EJ7" s="255"/>
      <c r="EK7" s="255"/>
      <c r="EL7" s="255"/>
      <c r="EM7" s="255"/>
      <c r="EN7" s="255"/>
      <c r="EO7" s="255"/>
      <c r="EP7" s="255"/>
      <c r="EQ7" s="255"/>
      <c r="ER7" s="255"/>
      <c r="ES7" s="255"/>
      <c r="ET7" s="255"/>
      <c r="EU7" s="255"/>
      <c r="EV7" s="255"/>
      <c r="EW7" s="255"/>
      <c r="EX7" s="255"/>
      <c r="EY7" s="255"/>
      <c r="EZ7" s="255"/>
      <c r="FA7" s="255"/>
      <c r="FB7" s="255"/>
      <c r="FC7" s="255"/>
      <c r="FD7" s="255"/>
      <c r="FE7" s="255"/>
      <c r="FF7" s="255"/>
      <c r="FG7" s="255"/>
      <c r="FH7" s="255"/>
      <c r="FI7" s="255"/>
      <c r="FJ7" s="255"/>
      <c r="FK7" s="255"/>
      <c r="FL7" s="255"/>
      <c r="FM7" s="255"/>
      <c r="FN7" s="255"/>
      <c r="FO7" s="255"/>
      <c r="FP7" s="255"/>
      <c r="FQ7" s="255"/>
      <c r="FR7" s="255"/>
      <c r="FS7" s="255"/>
      <c r="FT7" s="255"/>
      <c r="FU7" s="255"/>
      <c r="FV7" s="255"/>
      <c r="FW7" s="255"/>
      <c r="FX7" s="255"/>
      <c r="FY7" s="255"/>
      <c r="FZ7" s="255"/>
      <c r="GA7" s="255"/>
      <c r="GB7" s="255"/>
      <c r="GC7" s="255"/>
      <c r="GD7" s="255"/>
      <c r="GE7" s="255"/>
      <c r="GF7" s="255"/>
      <c r="GG7" s="255"/>
      <c r="GH7" s="255"/>
      <c r="GI7" s="255"/>
      <c r="GJ7" s="255"/>
      <c r="GK7" s="255"/>
      <c r="GL7" s="255"/>
      <c r="GM7" s="255"/>
      <c r="GN7" s="255"/>
      <c r="GO7" s="255"/>
      <c r="GP7" s="255"/>
      <c r="GQ7" s="255"/>
      <c r="GR7" s="255"/>
      <c r="GS7" s="255"/>
      <c r="GT7" s="255"/>
      <c r="GU7" s="255"/>
      <c r="GV7" s="255"/>
      <c r="GW7" s="255"/>
      <c r="GX7" s="255"/>
      <c r="GY7" s="255"/>
      <c r="GZ7" s="255"/>
      <c r="HA7" s="255"/>
      <c r="HB7" s="255"/>
      <c r="HC7" s="255"/>
      <c r="HD7" s="255"/>
      <c r="HE7" s="255"/>
      <c r="HF7" s="255"/>
      <c r="HG7" s="255"/>
      <c r="HH7" s="255"/>
      <c r="HI7" s="255"/>
      <c r="HJ7" s="255"/>
      <c r="HK7" s="255"/>
      <c r="HL7" s="255"/>
      <c r="HM7" s="255"/>
      <c r="HN7" s="255"/>
      <c r="HO7" s="255"/>
      <c r="HP7" s="255"/>
      <c r="HQ7" s="255"/>
      <c r="HR7" s="255"/>
      <c r="HS7" s="255"/>
      <c r="HT7" s="255"/>
      <c r="HU7" s="255"/>
      <c r="HV7" s="255"/>
      <c r="HW7" s="255"/>
      <c r="HX7" s="255"/>
      <c r="HY7" s="255"/>
      <c r="HZ7" s="255"/>
      <c r="IA7" s="255"/>
      <c r="IB7" s="255"/>
      <c r="IC7" s="255"/>
      <c r="ID7" s="255"/>
      <c r="IE7" s="255"/>
      <c r="IF7" s="255"/>
      <c r="IG7" s="255"/>
      <c r="IH7" s="255"/>
      <c r="II7" s="255"/>
      <c r="IJ7" s="255"/>
      <c r="IK7" s="255"/>
      <c r="IL7" s="255"/>
      <c r="IM7" s="255"/>
      <c r="IN7" s="255"/>
      <c r="IO7" s="255"/>
      <c r="IP7" s="255"/>
      <c r="IQ7" s="255"/>
      <c r="IR7" s="255"/>
      <c r="IS7" s="255"/>
      <c r="IT7" s="255"/>
      <c r="IU7" s="255"/>
      <c r="IV7" s="255"/>
    </row>
    <row r="8" spans="1:256" s="258" customFormat="1" ht="15.75" customHeight="1" x14ac:dyDescent="0.25">
      <c r="A8" s="247" t="s">
        <v>9</v>
      </c>
      <c r="B8" s="256"/>
      <c r="C8" s="255"/>
      <c r="D8" s="255"/>
      <c r="E8" s="255"/>
      <c r="F8" s="255"/>
      <c r="G8" s="248"/>
      <c r="H8" s="249"/>
      <c r="I8" s="249"/>
      <c r="J8" s="248"/>
      <c r="K8" s="257"/>
      <c r="L8" s="257"/>
      <c r="M8" s="255"/>
      <c r="N8" s="255"/>
      <c r="O8" s="255"/>
      <c r="P8" s="255"/>
      <c r="Q8" s="255"/>
      <c r="R8" s="255"/>
      <c r="S8" s="249"/>
      <c r="T8" s="249"/>
      <c r="U8" s="249"/>
      <c r="V8" s="249"/>
      <c r="W8" s="249"/>
      <c r="X8" s="249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5"/>
      <c r="BF8" s="255"/>
      <c r="BG8" s="255"/>
      <c r="BH8" s="255"/>
      <c r="BI8" s="255"/>
      <c r="BJ8" s="255"/>
      <c r="BK8" s="255"/>
      <c r="BL8" s="255"/>
      <c r="BM8" s="255"/>
      <c r="BN8" s="255"/>
      <c r="BO8" s="255"/>
      <c r="BP8" s="255"/>
      <c r="BQ8" s="255"/>
      <c r="BR8" s="255"/>
      <c r="BS8" s="255"/>
      <c r="BT8" s="255"/>
      <c r="BU8" s="255"/>
      <c r="BV8" s="255"/>
      <c r="BW8" s="255"/>
      <c r="BX8" s="255"/>
      <c r="BY8" s="255"/>
      <c r="BZ8" s="255"/>
      <c r="CA8" s="255"/>
      <c r="CB8" s="255"/>
      <c r="CC8" s="255"/>
      <c r="CD8" s="255"/>
      <c r="CE8" s="255"/>
      <c r="CF8" s="255"/>
      <c r="CG8" s="255"/>
      <c r="CH8" s="255"/>
      <c r="CI8" s="255"/>
      <c r="CJ8" s="255"/>
      <c r="CK8" s="255"/>
      <c r="CL8" s="255"/>
      <c r="CM8" s="255"/>
      <c r="CN8" s="255"/>
      <c r="CO8" s="255"/>
      <c r="CP8" s="255"/>
      <c r="CQ8" s="255"/>
      <c r="CR8" s="255"/>
      <c r="CS8" s="255"/>
      <c r="CT8" s="255"/>
      <c r="CU8" s="255"/>
      <c r="CV8" s="255"/>
      <c r="CW8" s="255"/>
      <c r="CX8" s="255"/>
      <c r="CY8" s="255"/>
      <c r="CZ8" s="255"/>
      <c r="DA8" s="255"/>
      <c r="DB8" s="255"/>
      <c r="DC8" s="255"/>
      <c r="DD8" s="255"/>
      <c r="DE8" s="255"/>
      <c r="DF8" s="255"/>
      <c r="DG8" s="255"/>
      <c r="DH8" s="255"/>
      <c r="DI8" s="255"/>
      <c r="DJ8" s="255"/>
      <c r="DK8" s="255"/>
      <c r="DL8" s="255"/>
      <c r="DM8" s="255"/>
      <c r="DN8" s="255"/>
      <c r="DO8" s="255"/>
      <c r="DP8" s="255"/>
      <c r="DQ8" s="255"/>
      <c r="DR8" s="255"/>
      <c r="DS8" s="255"/>
      <c r="DT8" s="255"/>
      <c r="DU8" s="255"/>
      <c r="DV8" s="255"/>
      <c r="DW8" s="255"/>
      <c r="DX8" s="255"/>
      <c r="DY8" s="255"/>
      <c r="DZ8" s="255"/>
      <c r="EA8" s="255"/>
      <c r="EB8" s="255"/>
      <c r="EC8" s="255"/>
      <c r="ED8" s="255"/>
      <c r="EE8" s="255"/>
      <c r="EF8" s="255"/>
      <c r="EG8" s="255"/>
      <c r="EH8" s="255"/>
      <c r="EI8" s="255"/>
      <c r="EJ8" s="255"/>
      <c r="EK8" s="255"/>
      <c r="EL8" s="255"/>
      <c r="EM8" s="255"/>
      <c r="EN8" s="255"/>
      <c r="EO8" s="255"/>
      <c r="EP8" s="255"/>
      <c r="EQ8" s="255"/>
      <c r="ER8" s="255"/>
      <c r="ES8" s="255"/>
      <c r="ET8" s="255"/>
      <c r="EU8" s="255"/>
      <c r="EV8" s="255"/>
      <c r="EW8" s="255"/>
      <c r="EX8" s="255"/>
      <c r="EY8" s="255"/>
      <c r="EZ8" s="255"/>
      <c r="FA8" s="255"/>
      <c r="FB8" s="255"/>
      <c r="FC8" s="255"/>
      <c r="FD8" s="255"/>
      <c r="FE8" s="255"/>
      <c r="FF8" s="255"/>
      <c r="FG8" s="255"/>
      <c r="FH8" s="255"/>
      <c r="FI8" s="255"/>
      <c r="FJ8" s="255"/>
      <c r="FK8" s="255"/>
      <c r="FL8" s="255"/>
      <c r="FM8" s="255"/>
      <c r="FN8" s="255"/>
      <c r="FO8" s="255"/>
      <c r="FP8" s="255"/>
      <c r="FQ8" s="255"/>
      <c r="FR8" s="255"/>
      <c r="FS8" s="255"/>
      <c r="FT8" s="255"/>
      <c r="FU8" s="255"/>
      <c r="FV8" s="255"/>
      <c r="FW8" s="255"/>
      <c r="FX8" s="255"/>
      <c r="FY8" s="255"/>
      <c r="FZ8" s="255"/>
      <c r="GA8" s="255"/>
      <c r="GB8" s="255"/>
      <c r="GC8" s="255"/>
      <c r="GD8" s="255"/>
      <c r="GE8" s="255"/>
      <c r="GF8" s="255"/>
      <c r="GG8" s="255"/>
      <c r="GH8" s="255"/>
      <c r="GI8" s="255"/>
      <c r="GJ8" s="255"/>
      <c r="GK8" s="255"/>
      <c r="GL8" s="255"/>
      <c r="GM8" s="255"/>
      <c r="GN8" s="255"/>
      <c r="GO8" s="255"/>
      <c r="GP8" s="255"/>
      <c r="GQ8" s="255"/>
      <c r="GR8" s="255"/>
      <c r="GS8" s="255"/>
      <c r="GT8" s="255"/>
      <c r="GU8" s="255"/>
      <c r="GV8" s="255"/>
      <c r="GW8" s="255"/>
      <c r="GX8" s="255"/>
      <c r="GY8" s="255"/>
      <c r="GZ8" s="255"/>
      <c r="HA8" s="255"/>
      <c r="HB8" s="255"/>
      <c r="HC8" s="255"/>
      <c r="HD8" s="255"/>
      <c r="HE8" s="255"/>
      <c r="HF8" s="255"/>
      <c r="HG8" s="255"/>
      <c r="HH8" s="255"/>
      <c r="HI8" s="255"/>
      <c r="HJ8" s="255"/>
      <c r="HK8" s="255"/>
      <c r="HL8" s="255"/>
      <c r="HM8" s="255"/>
      <c r="HN8" s="255"/>
      <c r="HO8" s="255"/>
      <c r="HP8" s="255"/>
      <c r="HQ8" s="255"/>
      <c r="HR8" s="255"/>
      <c r="HS8" s="255"/>
      <c r="HT8" s="255"/>
      <c r="HU8" s="255"/>
      <c r="HV8" s="255"/>
      <c r="HW8" s="255"/>
      <c r="HX8" s="255"/>
      <c r="HY8" s="255"/>
      <c r="HZ8" s="255"/>
      <c r="IA8" s="255"/>
      <c r="IB8" s="255"/>
      <c r="IC8" s="255"/>
      <c r="ID8" s="255"/>
      <c r="IE8" s="255"/>
      <c r="IF8" s="255"/>
      <c r="IG8" s="255"/>
      <c r="IH8" s="255"/>
      <c r="II8" s="255"/>
      <c r="IJ8" s="255"/>
      <c r="IK8" s="255"/>
      <c r="IL8" s="255"/>
      <c r="IM8" s="255"/>
      <c r="IN8" s="255"/>
      <c r="IO8" s="255"/>
      <c r="IP8" s="255"/>
      <c r="IQ8" s="255"/>
      <c r="IR8" s="255"/>
      <c r="IS8" s="255"/>
      <c r="IT8" s="255"/>
      <c r="IU8" s="255"/>
      <c r="IV8" s="255"/>
    </row>
    <row r="9" spans="1:256" s="258" customFormat="1" ht="15.75" customHeight="1" x14ac:dyDescent="0.25">
      <c r="A9" s="247" t="s">
        <v>10</v>
      </c>
      <c r="B9" s="256"/>
      <c r="C9" s="255"/>
      <c r="D9" s="255"/>
      <c r="E9" s="254"/>
      <c r="F9" s="254"/>
      <c r="G9" s="244" t="s">
        <v>11</v>
      </c>
      <c r="H9" s="244"/>
      <c r="I9" s="244"/>
      <c r="J9" s="244"/>
      <c r="K9" s="255"/>
      <c r="L9" s="259"/>
      <c r="M9" s="255"/>
      <c r="N9" s="255"/>
      <c r="O9" s="255"/>
      <c r="P9" s="255"/>
      <c r="Q9" s="255"/>
      <c r="R9" s="255"/>
      <c r="S9" s="259"/>
      <c r="T9" s="259"/>
      <c r="U9" s="259"/>
      <c r="V9" s="259" t="s">
        <v>12</v>
      </c>
      <c r="W9" s="259"/>
      <c r="X9" s="259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5"/>
      <c r="BF9" s="255"/>
      <c r="BG9" s="255"/>
      <c r="BH9" s="255"/>
      <c r="BI9" s="255"/>
      <c r="BJ9" s="255"/>
      <c r="BK9" s="255"/>
      <c r="BL9" s="255"/>
      <c r="BM9" s="255"/>
      <c r="BN9" s="255"/>
      <c r="BO9" s="255"/>
      <c r="BP9" s="255"/>
      <c r="BQ9" s="255"/>
      <c r="BR9" s="255"/>
      <c r="BS9" s="255"/>
      <c r="BT9" s="255"/>
      <c r="BU9" s="255"/>
      <c r="BV9" s="255"/>
      <c r="BW9" s="255"/>
      <c r="BX9" s="255"/>
      <c r="BY9" s="255"/>
      <c r="BZ9" s="255"/>
      <c r="CA9" s="255"/>
      <c r="CB9" s="255"/>
      <c r="CC9" s="255"/>
      <c r="CD9" s="255"/>
      <c r="CE9" s="255"/>
      <c r="CF9" s="255"/>
      <c r="CG9" s="255"/>
      <c r="CH9" s="255"/>
      <c r="CI9" s="255"/>
      <c r="CJ9" s="255"/>
      <c r="CK9" s="255"/>
      <c r="CL9" s="255"/>
      <c r="CM9" s="255"/>
      <c r="CN9" s="255"/>
      <c r="CO9" s="255"/>
      <c r="CP9" s="255"/>
      <c r="CQ9" s="255"/>
      <c r="CR9" s="255"/>
      <c r="CS9" s="255"/>
      <c r="CT9" s="255"/>
      <c r="CU9" s="255"/>
      <c r="CV9" s="255"/>
      <c r="CW9" s="255"/>
      <c r="CX9" s="255"/>
      <c r="CY9" s="255"/>
      <c r="CZ9" s="255"/>
      <c r="DA9" s="255"/>
      <c r="DB9" s="255"/>
      <c r="DC9" s="255"/>
      <c r="DD9" s="255"/>
      <c r="DE9" s="255"/>
      <c r="DF9" s="255"/>
      <c r="DG9" s="255"/>
      <c r="DH9" s="255"/>
      <c r="DI9" s="255"/>
      <c r="DJ9" s="255"/>
      <c r="DK9" s="255"/>
      <c r="DL9" s="255"/>
      <c r="DM9" s="255"/>
      <c r="DN9" s="255"/>
      <c r="DO9" s="255"/>
      <c r="DP9" s="255"/>
      <c r="DQ9" s="255"/>
      <c r="DR9" s="255"/>
      <c r="DS9" s="255"/>
      <c r="DT9" s="255"/>
      <c r="DU9" s="255"/>
      <c r="DV9" s="255"/>
      <c r="DW9" s="255"/>
      <c r="DX9" s="255"/>
      <c r="DY9" s="255"/>
      <c r="DZ9" s="255"/>
      <c r="EA9" s="255"/>
      <c r="EB9" s="255"/>
      <c r="EC9" s="255"/>
      <c r="ED9" s="255"/>
      <c r="EE9" s="255"/>
      <c r="EF9" s="255"/>
      <c r="EG9" s="255"/>
      <c r="EH9" s="255"/>
      <c r="EI9" s="255"/>
      <c r="EJ9" s="255"/>
      <c r="EK9" s="255"/>
      <c r="EL9" s="255"/>
      <c r="EM9" s="255"/>
      <c r="EN9" s="255"/>
      <c r="EO9" s="255"/>
      <c r="EP9" s="255"/>
      <c r="EQ9" s="255"/>
      <c r="ER9" s="255"/>
      <c r="ES9" s="255"/>
      <c r="ET9" s="255"/>
      <c r="EU9" s="255"/>
      <c r="EV9" s="255"/>
      <c r="EW9" s="255"/>
      <c r="EX9" s="255"/>
      <c r="EY9" s="255"/>
      <c r="EZ9" s="255"/>
      <c r="FA9" s="255"/>
      <c r="FB9" s="255"/>
      <c r="FC9" s="255"/>
      <c r="FD9" s="255"/>
      <c r="FE9" s="255"/>
      <c r="FF9" s="255"/>
      <c r="FG9" s="255"/>
      <c r="FH9" s="255"/>
      <c r="FI9" s="255"/>
      <c r="FJ9" s="255"/>
      <c r="FK9" s="255"/>
      <c r="FL9" s="255"/>
      <c r="FM9" s="255"/>
      <c r="FN9" s="255"/>
      <c r="FO9" s="255"/>
      <c r="FP9" s="255"/>
      <c r="FQ9" s="255"/>
      <c r="FR9" s="255"/>
      <c r="FS9" s="255"/>
      <c r="FT9" s="255"/>
      <c r="FU9" s="255"/>
      <c r="FV9" s="255"/>
      <c r="FW9" s="255"/>
      <c r="FX9" s="255"/>
      <c r="FY9" s="255"/>
      <c r="FZ9" s="255"/>
      <c r="GA9" s="255"/>
      <c r="GB9" s="255"/>
      <c r="GC9" s="255"/>
      <c r="GD9" s="255"/>
      <c r="GE9" s="255"/>
      <c r="GF9" s="255"/>
      <c r="GG9" s="255"/>
      <c r="GH9" s="255"/>
      <c r="GI9" s="255"/>
      <c r="GJ9" s="255"/>
      <c r="GK9" s="255"/>
      <c r="GL9" s="255"/>
      <c r="GM9" s="255"/>
      <c r="GN9" s="255"/>
      <c r="GO9" s="255"/>
      <c r="GP9" s="255"/>
      <c r="GQ9" s="255"/>
      <c r="GR9" s="255"/>
      <c r="GS9" s="255"/>
      <c r="GT9" s="255"/>
      <c r="GU9" s="255"/>
      <c r="GV9" s="255"/>
      <c r="GW9" s="255"/>
      <c r="GX9" s="255"/>
      <c r="GY9" s="255"/>
      <c r="GZ9" s="255"/>
      <c r="HA9" s="255"/>
      <c r="HB9" s="255"/>
      <c r="HC9" s="255"/>
      <c r="HD9" s="255"/>
      <c r="HE9" s="255"/>
      <c r="HF9" s="255"/>
      <c r="HG9" s="255"/>
      <c r="HH9" s="255"/>
      <c r="HI9" s="255"/>
      <c r="HJ9" s="255"/>
      <c r="HK9" s="255"/>
      <c r="HL9" s="255"/>
      <c r="HM9" s="255"/>
      <c r="HN9" s="255"/>
      <c r="HO9" s="255"/>
      <c r="HP9" s="255"/>
      <c r="HQ9" s="255"/>
      <c r="HR9" s="255"/>
      <c r="HS9" s="255"/>
      <c r="HT9" s="255"/>
      <c r="HU9" s="255"/>
      <c r="HV9" s="255"/>
      <c r="HW9" s="255"/>
      <c r="HX9" s="255"/>
      <c r="HY9" s="255"/>
      <c r="HZ9" s="255"/>
      <c r="IA9" s="255"/>
      <c r="IB9" s="255"/>
      <c r="IC9" s="255"/>
      <c r="ID9" s="255"/>
      <c r="IE9" s="255"/>
      <c r="IF9" s="255"/>
      <c r="IG9" s="255"/>
      <c r="IH9" s="255"/>
      <c r="II9" s="255"/>
      <c r="IJ9" s="255"/>
      <c r="IK9" s="255"/>
      <c r="IL9" s="255"/>
      <c r="IM9" s="255"/>
      <c r="IN9" s="255"/>
      <c r="IO9" s="255"/>
      <c r="IP9" s="255"/>
      <c r="IQ9" s="255"/>
      <c r="IR9" s="255"/>
      <c r="IS9" s="255"/>
      <c r="IT9" s="255"/>
      <c r="IU9" s="255"/>
      <c r="IV9" s="255"/>
    </row>
    <row r="10" spans="1:256" s="258" customFormat="1" ht="15.75" customHeight="1" x14ac:dyDescent="0.25">
      <c r="A10" s="251" t="s">
        <v>13</v>
      </c>
      <c r="B10" s="251"/>
      <c r="C10" s="255"/>
      <c r="D10" s="255"/>
      <c r="E10" s="240"/>
      <c r="F10" s="161"/>
      <c r="G10" s="252" t="s">
        <v>14</v>
      </c>
      <c r="H10" s="252"/>
      <c r="I10" s="252"/>
      <c r="J10" s="252"/>
      <c r="K10" s="255"/>
      <c r="L10" s="161"/>
      <c r="M10" s="255"/>
      <c r="N10" s="255"/>
      <c r="O10" s="255"/>
      <c r="P10" s="255"/>
      <c r="Q10" s="255"/>
      <c r="R10" s="255"/>
      <c r="S10" s="161"/>
      <c r="T10" s="161"/>
      <c r="U10" s="161"/>
      <c r="V10" s="161" t="s">
        <v>15</v>
      </c>
      <c r="W10" s="161"/>
      <c r="X10" s="161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5"/>
      <c r="BA10" s="255"/>
      <c r="BB10" s="255"/>
      <c r="BC10" s="255"/>
      <c r="BD10" s="255"/>
      <c r="BE10" s="255"/>
      <c r="BF10" s="255"/>
      <c r="BG10" s="255"/>
      <c r="BH10" s="255"/>
      <c r="BI10" s="255"/>
      <c r="BJ10" s="255"/>
      <c r="BK10" s="255"/>
      <c r="BL10" s="255"/>
      <c r="BM10" s="255"/>
      <c r="BN10" s="255"/>
      <c r="BO10" s="255"/>
      <c r="BP10" s="255"/>
      <c r="BQ10" s="255"/>
      <c r="BR10" s="255"/>
      <c r="BS10" s="255"/>
      <c r="BT10" s="255"/>
      <c r="BU10" s="255"/>
      <c r="BV10" s="255"/>
      <c r="BW10" s="255"/>
      <c r="BX10" s="255"/>
      <c r="BY10" s="255"/>
      <c r="BZ10" s="255"/>
      <c r="CA10" s="255"/>
      <c r="CB10" s="255"/>
      <c r="CC10" s="255"/>
      <c r="CD10" s="255"/>
      <c r="CE10" s="255"/>
      <c r="CF10" s="255"/>
      <c r="CG10" s="255"/>
      <c r="CH10" s="255"/>
      <c r="CI10" s="255"/>
      <c r="CJ10" s="255"/>
      <c r="CK10" s="255"/>
      <c r="CL10" s="255"/>
      <c r="CM10" s="255"/>
      <c r="CN10" s="255"/>
      <c r="CO10" s="255"/>
      <c r="CP10" s="255"/>
      <c r="CQ10" s="255"/>
      <c r="CR10" s="255"/>
      <c r="CS10" s="255"/>
      <c r="CT10" s="255"/>
      <c r="CU10" s="255"/>
      <c r="CV10" s="255"/>
      <c r="CW10" s="255"/>
      <c r="CX10" s="255"/>
      <c r="CY10" s="255"/>
      <c r="CZ10" s="255"/>
      <c r="DA10" s="255"/>
      <c r="DB10" s="255"/>
      <c r="DC10" s="255"/>
      <c r="DD10" s="255"/>
      <c r="DE10" s="255"/>
      <c r="DF10" s="255"/>
      <c r="DG10" s="255"/>
      <c r="DH10" s="255"/>
      <c r="DI10" s="255"/>
      <c r="DJ10" s="255"/>
      <c r="DK10" s="255"/>
      <c r="DL10" s="255"/>
      <c r="DM10" s="255"/>
      <c r="DN10" s="255"/>
      <c r="DO10" s="255"/>
      <c r="DP10" s="255"/>
      <c r="DQ10" s="255"/>
      <c r="DR10" s="255"/>
      <c r="DS10" s="255"/>
      <c r="DT10" s="255"/>
      <c r="DU10" s="255"/>
      <c r="DV10" s="255"/>
      <c r="DW10" s="255"/>
      <c r="DX10" s="255"/>
      <c r="DY10" s="255"/>
      <c r="DZ10" s="255"/>
      <c r="EA10" s="255"/>
      <c r="EB10" s="255"/>
      <c r="EC10" s="255"/>
      <c r="ED10" s="255"/>
      <c r="EE10" s="255"/>
      <c r="EF10" s="255"/>
      <c r="EG10" s="255"/>
      <c r="EH10" s="255"/>
      <c r="EI10" s="255"/>
      <c r="EJ10" s="255"/>
      <c r="EK10" s="255"/>
      <c r="EL10" s="255"/>
      <c r="EM10" s="255"/>
      <c r="EN10" s="255"/>
      <c r="EO10" s="255"/>
      <c r="EP10" s="255"/>
      <c r="EQ10" s="255"/>
      <c r="ER10" s="255"/>
      <c r="ES10" s="255"/>
      <c r="ET10" s="255"/>
      <c r="EU10" s="255"/>
      <c r="EV10" s="255"/>
      <c r="EW10" s="255"/>
      <c r="EX10" s="255"/>
      <c r="EY10" s="255"/>
      <c r="EZ10" s="255"/>
      <c r="FA10" s="255"/>
      <c r="FB10" s="255"/>
      <c r="FC10" s="255"/>
      <c r="FD10" s="255"/>
      <c r="FE10" s="255"/>
      <c r="FF10" s="255"/>
      <c r="FG10" s="255"/>
      <c r="FH10" s="255"/>
      <c r="FI10" s="255"/>
      <c r="FJ10" s="255"/>
      <c r="FK10" s="255"/>
      <c r="FL10" s="255"/>
      <c r="FM10" s="255"/>
      <c r="FN10" s="255"/>
      <c r="FO10" s="255"/>
      <c r="FP10" s="255"/>
      <c r="FQ10" s="255"/>
      <c r="FR10" s="255"/>
      <c r="FS10" s="255"/>
      <c r="FT10" s="255"/>
      <c r="FU10" s="255"/>
      <c r="FV10" s="255"/>
      <c r="FW10" s="255"/>
      <c r="FX10" s="255"/>
      <c r="FY10" s="255"/>
      <c r="FZ10" s="255"/>
      <c r="GA10" s="255"/>
      <c r="GB10" s="255"/>
      <c r="GC10" s="255"/>
      <c r="GD10" s="255"/>
      <c r="GE10" s="255"/>
      <c r="GF10" s="255"/>
      <c r="GG10" s="255"/>
      <c r="GH10" s="255"/>
      <c r="GI10" s="255"/>
      <c r="GJ10" s="255"/>
      <c r="GK10" s="255"/>
      <c r="GL10" s="255"/>
      <c r="GM10" s="255"/>
      <c r="GN10" s="255"/>
      <c r="GO10" s="255"/>
      <c r="GP10" s="255"/>
      <c r="GQ10" s="255"/>
      <c r="GR10" s="255"/>
      <c r="GS10" s="255"/>
      <c r="GT10" s="255"/>
      <c r="GU10" s="255"/>
      <c r="GV10" s="255"/>
      <c r="GW10" s="255"/>
      <c r="GX10" s="255"/>
      <c r="GY10" s="255"/>
      <c r="GZ10" s="255"/>
      <c r="HA10" s="255"/>
      <c r="HB10" s="255"/>
      <c r="HC10" s="255"/>
      <c r="HD10" s="255"/>
      <c r="HE10" s="255"/>
      <c r="HF10" s="255"/>
      <c r="HG10" s="255"/>
      <c r="HH10" s="255"/>
      <c r="HI10" s="255"/>
      <c r="HJ10" s="255"/>
      <c r="HK10" s="255"/>
      <c r="HL10" s="255"/>
      <c r="HM10" s="255"/>
      <c r="HN10" s="255"/>
      <c r="HO10" s="255"/>
      <c r="HP10" s="255"/>
      <c r="HQ10" s="255"/>
      <c r="HR10" s="255"/>
      <c r="HS10" s="255"/>
      <c r="HT10" s="255"/>
      <c r="HU10" s="255"/>
      <c r="HV10" s="255"/>
      <c r="HW10" s="255"/>
      <c r="HX10" s="255"/>
      <c r="HY10" s="255"/>
      <c r="HZ10" s="255"/>
      <c r="IA10" s="255"/>
      <c r="IB10" s="255"/>
      <c r="IC10" s="255"/>
      <c r="ID10" s="255"/>
      <c r="IE10" s="255"/>
      <c r="IF10" s="255"/>
      <c r="IG10" s="255"/>
      <c r="IH10" s="255"/>
      <c r="II10" s="255"/>
      <c r="IJ10" s="255"/>
      <c r="IK10" s="255"/>
      <c r="IL10" s="255"/>
      <c r="IM10" s="255"/>
      <c r="IN10" s="255"/>
      <c r="IO10" s="255"/>
      <c r="IP10" s="255"/>
      <c r="IQ10" s="255"/>
      <c r="IR10" s="255"/>
      <c r="IS10" s="255"/>
      <c r="IT10" s="255"/>
      <c r="IU10" s="255"/>
      <c r="IV10" s="255"/>
    </row>
    <row r="11" spans="1:256" s="258" customFormat="1" ht="15.75" customHeight="1" x14ac:dyDescent="0.25">
      <c r="A11" s="240" t="s">
        <v>16</v>
      </c>
      <c r="B11" s="256"/>
      <c r="C11" s="255"/>
      <c r="D11" s="240"/>
      <c r="E11" s="255"/>
      <c r="F11" s="254"/>
      <c r="G11" s="254"/>
      <c r="H11" s="255"/>
      <c r="I11" s="254"/>
      <c r="J11" s="254"/>
      <c r="K11" s="249"/>
      <c r="L11" s="255"/>
      <c r="M11" s="255"/>
      <c r="N11" s="255"/>
      <c r="O11" s="255"/>
      <c r="P11" s="255"/>
      <c r="Q11" s="255"/>
      <c r="R11" s="255"/>
      <c r="S11" s="249"/>
      <c r="T11" s="249"/>
      <c r="U11" s="249"/>
      <c r="V11" s="249" t="s">
        <v>16</v>
      </c>
      <c r="W11" s="249"/>
      <c r="X11" s="249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5"/>
      <c r="BA11" s="255"/>
      <c r="BB11" s="255"/>
      <c r="BC11" s="255"/>
      <c r="BD11" s="255"/>
      <c r="BE11" s="255"/>
      <c r="BF11" s="255"/>
      <c r="BG11" s="255"/>
      <c r="BH11" s="255"/>
      <c r="BI11" s="255"/>
      <c r="BJ11" s="255"/>
      <c r="BK11" s="255"/>
      <c r="BL11" s="255"/>
      <c r="BM11" s="255"/>
      <c r="BN11" s="255"/>
      <c r="BO11" s="255"/>
      <c r="BP11" s="255"/>
      <c r="BQ11" s="255"/>
      <c r="BR11" s="255"/>
      <c r="BS11" s="255"/>
      <c r="BT11" s="255"/>
      <c r="BU11" s="255"/>
      <c r="BV11" s="255"/>
      <c r="BW11" s="255"/>
      <c r="BX11" s="255"/>
      <c r="BY11" s="255"/>
      <c r="BZ11" s="255"/>
      <c r="CA11" s="255"/>
      <c r="CB11" s="255"/>
      <c r="CC11" s="255"/>
      <c r="CD11" s="255"/>
      <c r="CE11" s="255"/>
      <c r="CF11" s="255"/>
      <c r="CG11" s="255"/>
      <c r="CH11" s="255"/>
      <c r="CI11" s="255"/>
      <c r="CJ11" s="255"/>
      <c r="CK11" s="255"/>
      <c r="CL11" s="255"/>
      <c r="CM11" s="255"/>
      <c r="CN11" s="255"/>
      <c r="CO11" s="255"/>
      <c r="CP11" s="255"/>
      <c r="CQ11" s="255"/>
      <c r="CR11" s="255"/>
      <c r="CS11" s="255"/>
      <c r="CT11" s="255"/>
      <c r="CU11" s="255"/>
      <c r="CV11" s="255"/>
      <c r="CW11" s="255"/>
      <c r="CX11" s="255"/>
      <c r="CY11" s="255"/>
      <c r="CZ11" s="255"/>
      <c r="DA11" s="255"/>
      <c r="DB11" s="255"/>
      <c r="DC11" s="255"/>
      <c r="DD11" s="255"/>
      <c r="DE11" s="255"/>
      <c r="DF11" s="255"/>
      <c r="DG11" s="255"/>
      <c r="DH11" s="255"/>
      <c r="DI11" s="255"/>
      <c r="DJ11" s="255"/>
      <c r="DK11" s="255"/>
      <c r="DL11" s="255"/>
      <c r="DM11" s="255"/>
      <c r="DN11" s="255"/>
      <c r="DO11" s="255"/>
      <c r="DP11" s="255"/>
      <c r="DQ11" s="255"/>
      <c r="DR11" s="255"/>
      <c r="DS11" s="255"/>
      <c r="DT11" s="255"/>
      <c r="DU11" s="255"/>
      <c r="DV11" s="255"/>
      <c r="DW11" s="255"/>
      <c r="DX11" s="255"/>
      <c r="DY11" s="255"/>
      <c r="DZ11" s="255"/>
      <c r="EA11" s="255"/>
      <c r="EB11" s="255"/>
      <c r="EC11" s="255"/>
      <c r="ED11" s="255"/>
      <c r="EE11" s="255"/>
      <c r="EF11" s="255"/>
      <c r="EG11" s="255"/>
      <c r="EH11" s="255"/>
      <c r="EI11" s="255"/>
      <c r="EJ11" s="255"/>
      <c r="EK11" s="255"/>
      <c r="EL11" s="255"/>
      <c r="EM11" s="255"/>
      <c r="EN11" s="255"/>
      <c r="EO11" s="255"/>
      <c r="EP11" s="255"/>
      <c r="EQ11" s="255"/>
      <c r="ER11" s="255"/>
      <c r="ES11" s="255"/>
      <c r="ET11" s="255"/>
      <c r="EU11" s="255"/>
      <c r="EV11" s="255"/>
      <c r="EW11" s="255"/>
      <c r="EX11" s="255"/>
      <c r="EY11" s="255"/>
      <c r="EZ11" s="255"/>
      <c r="FA11" s="255"/>
      <c r="FB11" s="255"/>
      <c r="FC11" s="255"/>
      <c r="FD11" s="255"/>
      <c r="FE11" s="255"/>
      <c r="FF11" s="255"/>
      <c r="FG11" s="255"/>
      <c r="FH11" s="255"/>
      <c r="FI11" s="255"/>
      <c r="FJ11" s="255"/>
      <c r="FK11" s="255"/>
      <c r="FL11" s="255"/>
      <c r="FM11" s="255"/>
      <c r="FN11" s="255"/>
      <c r="FO11" s="255"/>
      <c r="FP11" s="255"/>
      <c r="FQ11" s="255"/>
      <c r="FR11" s="255"/>
      <c r="FS11" s="255"/>
      <c r="FT11" s="255"/>
      <c r="FU11" s="255"/>
      <c r="FV11" s="255"/>
      <c r="FW11" s="255"/>
      <c r="FX11" s="255"/>
      <c r="FY11" s="255"/>
      <c r="FZ11" s="255"/>
      <c r="GA11" s="255"/>
      <c r="GB11" s="255"/>
      <c r="GC11" s="255"/>
      <c r="GD11" s="255"/>
      <c r="GE11" s="255"/>
      <c r="GF11" s="255"/>
      <c r="GG11" s="255"/>
      <c r="GH11" s="255"/>
      <c r="GI11" s="255"/>
      <c r="GJ11" s="255"/>
      <c r="GK11" s="255"/>
      <c r="GL11" s="255"/>
      <c r="GM11" s="255"/>
      <c r="GN11" s="255"/>
      <c r="GO11" s="255"/>
      <c r="GP11" s="255"/>
      <c r="GQ11" s="255"/>
      <c r="GR11" s="255"/>
      <c r="GS11" s="255"/>
      <c r="GT11" s="255"/>
      <c r="GU11" s="255"/>
      <c r="GV11" s="255"/>
      <c r="GW11" s="255"/>
      <c r="GX11" s="255"/>
      <c r="GY11" s="255"/>
      <c r="GZ11" s="255"/>
      <c r="HA11" s="255"/>
      <c r="HB11" s="255"/>
      <c r="HC11" s="255"/>
      <c r="HD11" s="255"/>
      <c r="HE11" s="255"/>
      <c r="HF11" s="255"/>
      <c r="HG11" s="255"/>
      <c r="HH11" s="255"/>
      <c r="HI11" s="255"/>
      <c r="HJ11" s="255"/>
      <c r="HK11" s="255"/>
      <c r="HL11" s="255"/>
      <c r="HM11" s="255"/>
      <c r="HN11" s="255"/>
      <c r="HO11" s="255"/>
      <c r="HP11" s="255"/>
      <c r="HQ11" s="255"/>
      <c r="HR11" s="255"/>
      <c r="HS11" s="255"/>
      <c r="HT11" s="255"/>
      <c r="HU11" s="255"/>
      <c r="HV11" s="255"/>
      <c r="HW11" s="255"/>
      <c r="HX11" s="255"/>
      <c r="HY11" s="255"/>
      <c r="HZ11" s="255"/>
      <c r="IA11" s="255"/>
      <c r="IB11" s="255"/>
      <c r="IC11" s="255"/>
      <c r="ID11" s="255"/>
      <c r="IE11" s="255"/>
      <c r="IF11" s="255"/>
      <c r="IG11" s="255"/>
      <c r="IH11" s="255"/>
      <c r="II11" s="255"/>
      <c r="IJ11" s="255"/>
      <c r="IK11" s="255"/>
      <c r="IL11" s="255"/>
      <c r="IM11" s="255"/>
      <c r="IN11" s="255"/>
      <c r="IO11" s="255"/>
      <c r="IP11" s="255"/>
      <c r="IQ11" s="255"/>
      <c r="IR11" s="255"/>
      <c r="IS11" s="255"/>
      <c r="IT11" s="255"/>
      <c r="IU11" s="255"/>
      <c r="IV11" s="255"/>
    </row>
    <row r="12" spans="1:256" s="258" customFormat="1" ht="15.75" customHeight="1" x14ac:dyDescent="0.25">
      <c r="A12" s="260"/>
      <c r="B12" s="261"/>
      <c r="C12" s="260"/>
      <c r="D12" s="260"/>
      <c r="E12" s="260"/>
      <c r="F12" s="260"/>
      <c r="G12" s="260"/>
      <c r="H12" s="240"/>
      <c r="I12" s="240" t="s">
        <v>16</v>
      </c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</row>
    <row r="13" spans="1:256" s="68" customFormat="1" ht="15.75" customHeight="1" x14ac:dyDescent="0.25">
      <c r="A13" s="8"/>
      <c r="B13" s="66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56" s="68" customFormat="1" x14ac:dyDescent="0.25">
      <c r="A14" s="8"/>
      <c r="B14" s="66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56" s="68" customFormat="1" x14ac:dyDescent="0.25">
      <c r="A15" s="8"/>
      <c r="B15" s="66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56" s="68" customFormat="1" x14ac:dyDescent="0.25">
      <c r="A16" s="8"/>
      <c r="B16" s="66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s="68" customFormat="1" x14ac:dyDescent="0.25">
      <c r="A17" s="8"/>
      <c r="B17" s="66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s="68" customFormat="1" x14ac:dyDescent="0.25">
      <c r="A18" s="71" t="s">
        <v>110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</row>
    <row r="19" spans="1:22" s="67" customFormat="1" x14ac:dyDescent="0.25">
      <c r="A19" s="8"/>
      <c r="B19" s="66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s="67" customFormat="1" x14ac:dyDescent="0.25">
      <c r="A20" s="8"/>
      <c r="B20" s="66"/>
      <c r="C20" s="8"/>
      <c r="D20" s="8"/>
      <c r="E20" s="8"/>
      <c r="F20" s="8"/>
      <c r="G20" s="8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</row>
    <row r="21" spans="1:22" s="67" customFormat="1" x14ac:dyDescent="0.25">
      <c r="A21" s="8"/>
      <c r="B21" s="66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73"/>
      <c r="Q21" s="73"/>
      <c r="R21" s="8"/>
      <c r="S21" s="8"/>
      <c r="T21" s="8"/>
      <c r="U21" s="8"/>
      <c r="V21" s="8"/>
    </row>
    <row r="22" spans="1:22" s="67" customFormat="1" ht="35.25" customHeight="1" x14ac:dyDescent="0.2">
      <c r="A22" s="74" t="s">
        <v>18</v>
      </c>
      <c r="B22" s="74" t="s">
        <v>19</v>
      </c>
      <c r="C22" s="74" t="s">
        <v>111</v>
      </c>
      <c r="D22" s="74"/>
      <c r="E22" s="74" t="s">
        <v>112</v>
      </c>
      <c r="F22" s="74"/>
      <c r="G22" s="74" t="s">
        <v>113</v>
      </c>
      <c r="H22" s="74" t="s">
        <v>111</v>
      </c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</row>
    <row r="23" spans="1:22" s="67" customFormat="1" ht="36" customHeight="1" x14ac:dyDescent="0.2">
      <c r="A23" s="74"/>
      <c r="B23" s="74"/>
      <c r="C23" s="74">
        <v>2015</v>
      </c>
      <c r="D23" s="74"/>
      <c r="E23" s="74">
        <v>2015</v>
      </c>
      <c r="F23" s="74"/>
      <c r="G23" s="74"/>
      <c r="H23" s="74" t="s">
        <v>114</v>
      </c>
      <c r="I23" s="74"/>
      <c r="J23" s="74"/>
      <c r="K23" s="74"/>
      <c r="L23" s="74"/>
      <c r="M23" s="74"/>
      <c r="N23" s="74"/>
      <c r="O23" s="74"/>
      <c r="P23" s="74"/>
      <c r="Q23" s="74"/>
      <c r="R23" s="74" t="s">
        <v>115</v>
      </c>
      <c r="S23" s="74"/>
      <c r="T23" s="74"/>
      <c r="U23" s="74"/>
      <c r="V23" s="74"/>
    </row>
    <row r="24" spans="1:22" s="67" customFormat="1" ht="15.75" customHeight="1" x14ac:dyDescent="0.2">
      <c r="A24" s="74"/>
      <c r="B24" s="74"/>
      <c r="C24" s="74"/>
      <c r="D24" s="74"/>
      <c r="E24" s="74"/>
      <c r="F24" s="74"/>
      <c r="G24" s="74"/>
      <c r="H24" s="74" t="s">
        <v>116</v>
      </c>
      <c r="I24" s="74"/>
      <c r="J24" s="74" t="s">
        <v>117</v>
      </c>
      <c r="K24" s="74"/>
      <c r="L24" s="74" t="s">
        <v>118</v>
      </c>
      <c r="M24" s="74"/>
      <c r="N24" s="74" t="s">
        <v>119</v>
      </c>
      <c r="O24" s="74"/>
      <c r="P24" s="74" t="s">
        <v>120</v>
      </c>
      <c r="Q24" s="74"/>
      <c r="R24" s="75" t="s">
        <v>121</v>
      </c>
      <c r="S24" s="75" t="s">
        <v>122</v>
      </c>
      <c r="T24" s="75" t="s">
        <v>118</v>
      </c>
      <c r="U24" s="75" t="s">
        <v>119</v>
      </c>
      <c r="V24" s="75" t="s">
        <v>120</v>
      </c>
    </row>
    <row r="25" spans="1:22" s="67" customFormat="1" ht="28.5" customHeight="1" x14ac:dyDescent="0.2">
      <c r="A25" s="74"/>
      <c r="B25" s="74"/>
      <c r="C25" s="75" t="s">
        <v>123</v>
      </c>
      <c r="D25" s="75" t="s">
        <v>124</v>
      </c>
      <c r="E25" s="75" t="s">
        <v>123</v>
      </c>
      <c r="F25" s="75" t="s">
        <v>124</v>
      </c>
      <c r="G25" s="76">
        <v>0</v>
      </c>
      <c r="H25" s="75" t="s">
        <v>123</v>
      </c>
      <c r="I25" s="75" t="s">
        <v>124</v>
      </c>
      <c r="J25" s="75" t="s">
        <v>123</v>
      </c>
      <c r="K25" s="75" t="s">
        <v>124</v>
      </c>
      <c r="L25" s="75" t="s">
        <v>123</v>
      </c>
      <c r="M25" s="75" t="s">
        <v>124</v>
      </c>
      <c r="N25" s="75" t="s">
        <v>123</v>
      </c>
      <c r="O25" s="75" t="s">
        <v>124</v>
      </c>
      <c r="P25" s="75" t="s">
        <v>123</v>
      </c>
      <c r="Q25" s="75" t="s">
        <v>124</v>
      </c>
      <c r="R25" s="77"/>
      <c r="S25" s="77"/>
      <c r="T25" s="77"/>
      <c r="U25" s="77"/>
      <c r="V25" s="77"/>
    </row>
    <row r="26" spans="1:22" s="81" customFormat="1" x14ac:dyDescent="0.25">
      <c r="A26" s="78"/>
      <c r="B26" s="79" t="s">
        <v>125</v>
      </c>
      <c r="C26" s="80">
        <f t="shared" ref="C26:V26" si="0">C27+C35</f>
        <v>1.9029999999999998</v>
      </c>
      <c r="D26" s="80">
        <f t="shared" si="0"/>
        <v>16.300999999999998</v>
      </c>
      <c r="E26" s="80">
        <f t="shared" si="0"/>
        <v>0</v>
      </c>
      <c r="F26" s="80">
        <f t="shared" si="0"/>
        <v>0</v>
      </c>
      <c r="G26" s="80">
        <f t="shared" si="0"/>
        <v>0</v>
      </c>
      <c r="H26" s="80">
        <f t="shared" si="0"/>
        <v>0</v>
      </c>
      <c r="I26" s="80">
        <f t="shared" si="0"/>
        <v>0</v>
      </c>
      <c r="J26" s="80">
        <f t="shared" si="0"/>
        <v>1.26</v>
      </c>
      <c r="K26" s="80">
        <f t="shared" si="0"/>
        <v>7.886000000000001</v>
      </c>
      <c r="L26" s="80">
        <f t="shared" si="0"/>
        <v>0.64300000000000002</v>
      </c>
      <c r="M26" s="80">
        <f t="shared" si="0"/>
        <v>5.6180000000000003</v>
      </c>
      <c r="N26" s="80">
        <f t="shared" si="0"/>
        <v>0</v>
      </c>
      <c r="O26" s="80">
        <f t="shared" si="0"/>
        <v>2.8</v>
      </c>
      <c r="P26" s="80">
        <f t="shared" si="0"/>
        <v>1.9029999999999998</v>
      </c>
      <c r="Q26" s="80">
        <f t="shared" si="0"/>
        <v>16.303999999999998</v>
      </c>
      <c r="R26" s="80">
        <f t="shared" si="0"/>
        <v>0</v>
      </c>
      <c r="S26" s="80">
        <f t="shared" si="0"/>
        <v>19.689621289999998</v>
      </c>
      <c r="T26" s="80">
        <f t="shared" si="0"/>
        <v>6.3503787200000019</v>
      </c>
      <c r="U26" s="80">
        <f t="shared" si="0"/>
        <v>72.930462000000006</v>
      </c>
      <c r="V26" s="80">
        <f t="shared" si="0"/>
        <v>98.970462009999977</v>
      </c>
    </row>
    <row r="27" spans="1:22" s="81" customFormat="1" x14ac:dyDescent="0.25">
      <c r="A27" s="82">
        <v>1</v>
      </c>
      <c r="B27" s="24" t="s">
        <v>45</v>
      </c>
      <c r="C27" s="80">
        <f>C28+C30+C31+C32+C33</f>
        <v>0</v>
      </c>
      <c r="D27" s="80">
        <f>D28+D33</f>
        <v>0</v>
      </c>
      <c r="E27" s="80">
        <f>E28+E37</f>
        <v>0</v>
      </c>
      <c r="F27" s="80">
        <f>F28+F37</f>
        <v>0</v>
      </c>
      <c r="G27" s="80">
        <f t="shared" ref="G27:V27" si="1">G28+G33</f>
        <v>0</v>
      </c>
      <c r="H27" s="80">
        <f t="shared" si="1"/>
        <v>0</v>
      </c>
      <c r="I27" s="80">
        <f t="shared" si="1"/>
        <v>0</v>
      </c>
      <c r="J27" s="80">
        <f t="shared" si="1"/>
        <v>0</v>
      </c>
      <c r="K27" s="80">
        <f t="shared" si="1"/>
        <v>0</v>
      </c>
      <c r="L27" s="80">
        <f t="shared" si="1"/>
        <v>0</v>
      </c>
      <c r="M27" s="80">
        <f t="shared" si="1"/>
        <v>0</v>
      </c>
      <c r="N27" s="80">
        <f t="shared" si="1"/>
        <v>0</v>
      </c>
      <c r="O27" s="80">
        <f t="shared" si="1"/>
        <v>0</v>
      </c>
      <c r="P27" s="80">
        <f t="shared" si="1"/>
        <v>0</v>
      </c>
      <c r="Q27" s="80">
        <f t="shared" si="1"/>
        <v>0</v>
      </c>
      <c r="R27" s="80">
        <f t="shared" si="1"/>
        <v>0</v>
      </c>
      <c r="S27" s="80">
        <f t="shared" si="1"/>
        <v>9.0679999999999996</v>
      </c>
      <c r="T27" s="80">
        <f t="shared" si="1"/>
        <v>0</v>
      </c>
      <c r="U27" s="80">
        <f t="shared" si="1"/>
        <v>47.413741999999999</v>
      </c>
      <c r="V27" s="80">
        <f t="shared" si="1"/>
        <v>56.481741999999997</v>
      </c>
    </row>
    <row r="28" spans="1:22" s="81" customFormat="1" ht="31.5" x14ac:dyDescent="0.25">
      <c r="A28" s="78" t="s">
        <v>46</v>
      </c>
      <c r="B28" s="24" t="s">
        <v>47</v>
      </c>
      <c r="C28" s="80">
        <f>C29</f>
        <v>0</v>
      </c>
      <c r="D28" s="80">
        <f t="shared" ref="D28:V28" si="2">D29</f>
        <v>0</v>
      </c>
      <c r="E28" s="80">
        <f t="shared" si="2"/>
        <v>0</v>
      </c>
      <c r="F28" s="80">
        <f t="shared" si="2"/>
        <v>0</v>
      </c>
      <c r="G28" s="80">
        <f t="shared" si="2"/>
        <v>0</v>
      </c>
      <c r="H28" s="80">
        <f t="shared" si="2"/>
        <v>0</v>
      </c>
      <c r="I28" s="80">
        <f t="shared" si="2"/>
        <v>0</v>
      </c>
      <c r="J28" s="80">
        <f t="shared" si="2"/>
        <v>0</v>
      </c>
      <c r="K28" s="80">
        <f t="shared" si="2"/>
        <v>0</v>
      </c>
      <c r="L28" s="80">
        <f t="shared" si="2"/>
        <v>0</v>
      </c>
      <c r="M28" s="80">
        <f t="shared" si="2"/>
        <v>0</v>
      </c>
      <c r="N28" s="80">
        <f t="shared" si="2"/>
        <v>0</v>
      </c>
      <c r="O28" s="80">
        <f t="shared" si="2"/>
        <v>0</v>
      </c>
      <c r="P28" s="80">
        <f t="shared" si="2"/>
        <v>0</v>
      </c>
      <c r="Q28" s="80">
        <f t="shared" si="2"/>
        <v>0</v>
      </c>
      <c r="R28" s="80">
        <f t="shared" si="2"/>
        <v>0</v>
      </c>
      <c r="S28" s="80">
        <f t="shared" si="2"/>
        <v>9.0679999999999996</v>
      </c>
      <c r="T28" s="80">
        <f t="shared" si="2"/>
        <v>0</v>
      </c>
      <c r="U28" s="80">
        <f t="shared" si="2"/>
        <v>0</v>
      </c>
      <c r="V28" s="80">
        <f t="shared" si="2"/>
        <v>9.0679999999999996</v>
      </c>
    </row>
    <row r="29" spans="1:22" s="81" customFormat="1" x14ac:dyDescent="0.25">
      <c r="A29" s="83"/>
      <c r="B29" s="84" t="s">
        <v>48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6">
        <v>0</v>
      </c>
      <c r="N29" s="85">
        <v>0</v>
      </c>
      <c r="O29" s="86">
        <v>0</v>
      </c>
      <c r="P29" s="87">
        <f>H29+J29+L29+N29</f>
        <v>0</v>
      </c>
      <c r="Q29" s="87">
        <f>I29+K29+M29+O29</f>
        <v>0</v>
      </c>
      <c r="R29" s="85">
        <v>0</v>
      </c>
      <c r="S29" s="85">
        <v>9.0679999999999996</v>
      </c>
      <c r="T29" s="85">
        <v>0</v>
      </c>
      <c r="U29" s="85">
        <v>0</v>
      </c>
      <c r="V29" s="87">
        <f>SUM(R29:U29)</f>
        <v>9.0679999999999996</v>
      </c>
    </row>
    <row r="30" spans="1:22" s="81" customFormat="1" x14ac:dyDescent="0.25">
      <c r="A30" s="83" t="s">
        <v>126</v>
      </c>
      <c r="B30" s="24" t="str">
        <f>' 1.4 Минэнерго '!B25</f>
        <v>Создание систем противоаварийной и режимной автоматики</v>
      </c>
      <c r="C30" s="87">
        <v>0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  <c r="R30" s="87">
        <v>0</v>
      </c>
      <c r="S30" s="87">
        <v>0</v>
      </c>
      <c r="T30" s="87">
        <v>0</v>
      </c>
      <c r="U30" s="87">
        <v>0</v>
      </c>
      <c r="V30" s="87">
        <v>0</v>
      </c>
    </row>
    <row r="31" spans="1:22" s="81" customFormat="1" x14ac:dyDescent="0.25">
      <c r="A31" s="83" t="s">
        <v>127</v>
      </c>
      <c r="B31" s="24" t="str">
        <f>' 1.4 Минэнерго '!B26</f>
        <v xml:space="preserve">Создание систем телемеханики  и связи </v>
      </c>
      <c r="C31" s="87">
        <v>0</v>
      </c>
      <c r="D31" s="87">
        <v>0</v>
      </c>
      <c r="E31" s="87">
        <v>0</v>
      </c>
      <c r="F31" s="87">
        <v>0</v>
      </c>
      <c r="G31" s="87">
        <v>0</v>
      </c>
      <c r="H31" s="87">
        <v>0</v>
      </c>
      <c r="I31" s="87">
        <v>0</v>
      </c>
      <c r="J31" s="87">
        <v>0</v>
      </c>
      <c r="K31" s="87">
        <v>0</v>
      </c>
      <c r="L31" s="87">
        <v>0</v>
      </c>
      <c r="M31" s="87">
        <v>0</v>
      </c>
      <c r="N31" s="87">
        <v>0</v>
      </c>
      <c r="O31" s="87">
        <v>0</v>
      </c>
      <c r="P31" s="87">
        <v>0</v>
      </c>
      <c r="Q31" s="87">
        <v>0</v>
      </c>
      <c r="R31" s="87">
        <v>0</v>
      </c>
      <c r="S31" s="87">
        <v>0</v>
      </c>
      <c r="T31" s="87">
        <v>0</v>
      </c>
      <c r="U31" s="87">
        <v>0</v>
      </c>
      <c r="V31" s="87">
        <v>0</v>
      </c>
    </row>
    <row r="32" spans="1:22" s="81" customFormat="1" ht="31.5" x14ac:dyDescent="0.25">
      <c r="A32" s="83" t="s">
        <v>128</v>
      </c>
      <c r="B32" s="24" t="str">
        <f>' 1.4 Минэнерго '!B28</f>
        <v>Установка устройств регулирования напряжения и компенсации реактивной мощности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  <c r="R32" s="87">
        <v>0</v>
      </c>
      <c r="S32" s="87">
        <v>0</v>
      </c>
      <c r="T32" s="87">
        <v>0</v>
      </c>
      <c r="U32" s="87">
        <v>0</v>
      </c>
      <c r="V32" s="87">
        <v>0</v>
      </c>
    </row>
    <row r="33" spans="1:22" s="81" customFormat="1" x14ac:dyDescent="0.25">
      <c r="A33" s="83" t="s">
        <v>129</v>
      </c>
      <c r="B33" s="24" t="str">
        <f>' 1.4 Минэнерго '!B29</f>
        <v xml:space="preserve">Прочее </v>
      </c>
      <c r="C33" s="87">
        <f t="shared" ref="C33:V33" si="3">C34</f>
        <v>0</v>
      </c>
      <c r="D33" s="87">
        <f t="shared" si="3"/>
        <v>0</v>
      </c>
      <c r="E33" s="87">
        <f t="shared" si="3"/>
        <v>0</v>
      </c>
      <c r="F33" s="87">
        <f t="shared" si="3"/>
        <v>0</v>
      </c>
      <c r="G33" s="87">
        <f t="shared" si="3"/>
        <v>0</v>
      </c>
      <c r="H33" s="87">
        <f t="shared" si="3"/>
        <v>0</v>
      </c>
      <c r="I33" s="87">
        <f t="shared" si="3"/>
        <v>0</v>
      </c>
      <c r="J33" s="87">
        <f t="shared" si="3"/>
        <v>0</v>
      </c>
      <c r="K33" s="87">
        <f t="shared" si="3"/>
        <v>0</v>
      </c>
      <c r="L33" s="87">
        <f t="shared" si="3"/>
        <v>0</v>
      </c>
      <c r="M33" s="87">
        <f t="shared" si="3"/>
        <v>0</v>
      </c>
      <c r="N33" s="87">
        <f t="shared" si="3"/>
        <v>0</v>
      </c>
      <c r="O33" s="87">
        <f t="shared" si="3"/>
        <v>0</v>
      </c>
      <c r="P33" s="87">
        <f t="shared" si="3"/>
        <v>0</v>
      </c>
      <c r="Q33" s="87">
        <f t="shared" si="3"/>
        <v>0</v>
      </c>
      <c r="R33" s="87">
        <f t="shared" si="3"/>
        <v>0</v>
      </c>
      <c r="S33" s="87">
        <f t="shared" si="3"/>
        <v>0</v>
      </c>
      <c r="T33" s="87">
        <f t="shared" si="3"/>
        <v>0</v>
      </c>
      <c r="U33" s="87">
        <f t="shared" si="3"/>
        <v>47.413741999999999</v>
      </c>
      <c r="V33" s="87">
        <f t="shared" si="3"/>
        <v>47.413741999999999</v>
      </c>
    </row>
    <row r="34" spans="1:22" s="81" customFormat="1" x14ac:dyDescent="0.25">
      <c r="A34" s="83"/>
      <c r="B34" s="84" t="s">
        <v>58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6">
        <v>0</v>
      </c>
      <c r="N34" s="85">
        <v>0</v>
      </c>
      <c r="O34" s="86">
        <v>0</v>
      </c>
      <c r="P34" s="87">
        <f>H34+J34+L34+N34</f>
        <v>0</v>
      </c>
      <c r="Q34" s="87">
        <f>I34+K34+M34+O34</f>
        <v>0</v>
      </c>
      <c r="R34" s="85">
        <v>0</v>
      </c>
      <c r="S34" s="85">
        <v>0</v>
      </c>
      <c r="T34" s="85">
        <v>0</v>
      </c>
      <c r="U34" s="85">
        <v>47.413741999999999</v>
      </c>
      <c r="V34" s="87">
        <f>SUM(R34:U34)</f>
        <v>47.413741999999999</v>
      </c>
    </row>
    <row r="35" spans="1:22" s="81" customFormat="1" x14ac:dyDescent="0.25">
      <c r="A35" s="83" t="s">
        <v>130</v>
      </c>
      <c r="B35" s="24" t="str">
        <f>' 1.4 Минэнерго '!B34</f>
        <v>Новое строительство</v>
      </c>
      <c r="C35" s="87">
        <f>C36+C37</f>
        <v>1.9029999999999998</v>
      </c>
      <c r="D35" s="87">
        <f t="shared" ref="D35:V35" si="4">D36+D37</f>
        <v>16.300999999999998</v>
      </c>
      <c r="E35" s="87">
        <f t="shared" si="4"/>
        <v>0</v>
      </c>
      <c r="F35" s="87">
        <f t="shared" si="4"/>
        <v>0</v>
      </c>
      <c r="G35" s="87">
        <f t="shared" si="4"/>
        <v>0</v>
      </c>
      <c r="H35" s="87">
        <f t="shared" si="4"/>
        <v>0</v>
      </c>
      <c r="I35" s="87">
        <f t="shared" si="4"/>
        <v>0</v>
      </c>
      <c r="J35" s="87">
        <f t="shared" si="4"/>
        <v>1.26</v>
      </c>
      <c r="K35" s="87">
        <f t="shared" si="4"/>
        <v>7.886000000000001</v>
      </c>
      <c r="L35" s="87">
        <f t="shared" si="4"/>
        <v>0.64300000000000002</v>
      </c>
      <c r="M35" s="87">
        <f t="shared" si="4"/>
        <v>5.6180000000000003</v>
      </c>
      <c r="N35" s="87">
        <f t="shared" si="4"/>
        <v>0</v>
      </c>
      <c r="O35" s="87">
        <f t="shared" si="4"/>
        <v>2.8</v>
      </c>
      <c r="P35" s="87">
        <f t="shared" si="4"/>
        <v>1.9029999999999998</v>
      </c>
      <c r="Q35" s="87">
        <f t="shared" si="4"/>
        <v>16.303999999999998</v>
      </c>
      <c r="R35" s="87">
        <f t="shared" si="4"/>
        <v>0</v>
      </c>
      <c r="S35" s="87">
        <f t="shared" si="4"/>
        <v>10.62162129</v>
      </c>
      <c r="T35" s="87">
        <f t="shared" si="4"/>
        <v>6.3503787200000019</v>
      </c>
      <c r="U35" s="87">
        <f t="shared" si="4"/>
        <v>25.516719999999999</v>
      </c>
      <c r="V35" s="87">
        <f t="shared" si="4"/>
        <v>42.488720009999987</v>
      </c>
    </row>
    <row r="36" spans="1:22" s="81" customFormat="1" ht="31.5" x14ac:dyDescent="0.25">
      <c r="A36" s="83" t="s">
        <v>64</v>
      </c>
      <c r="B36" s="24" t="str">
        <f>' 1.4 Минэнерго '!B35</f>
        <v>Энергосбережение и повышение энергетической эффективности</v>
      </c>
      <c r="C36" s="87">
        <v>0</v>
      </c>
      <c r="D36" s="87">
        <v>0</v>
      </c>
      <c r="E36" s="87">
        <v>0</v>
      </c>
      <c r="F36" s="87">
        <v>0</v>
      </c>
      <c r="G36" s="87">
        <v>0</v>
      </c>
      <c r="H36" s="87">
        <v>0</v>
      </c>
      <c r="I36" s="87">
        <v>0</v>
      </c>
      <c r="J36" s="87">
        <v>0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  <c r="P36" s="87">
        <v>0</v>
      </c>
      <c r="Q36" s="87">
        <v>0</v>
      </c>
      <c r="R36" s="87">
        <v>0</v>
      </c>
      <c r="S36" s="87">
        <v>0</v>
      </c>
      <c r="T36" s="87">
        <v>0</v>
      </c>
      <c r="U36" s="87">
        <v>0</v>
      </c>
      <c r="V36" s="87">
        <v>0</v>
      </c>
    </row>
    <row r="37" spans="1:22" s="81" customFormat="1" x14ac:dyDescent="0.25">
      <c r="A37" s="83" t="s">
        <v>65</v>
      </c>
      <c r="B37" s="24" t="str">
        <f>' 1.4 Минэнерго '!B36</f>
        <v>Прочее новое строительство</v>
      </c>
      <c r="C37" s="87">
        <f>SUM(C38:C62)</f>
        <v>1.9029999999999998</v>
      </c>
      <c r="D37" s="87">
        <f t="shared" ref="D37:V37" si="5">SUM(D38:D62)</f>
        <v>16.300999999999998</v>
      </c>
      <c r="E37" s="87">
        <f t="shared" si="5"/>
        <v>0</v>
      </c>
      <c r="F37" s="87">
        <f t="shared" si="5"/>
        <v>0</v>
      </c>
      <c r="G37" s="87">
        <f t="shared" si="5"/>
        <v>0</v>
      </c>
      <c r="H37" s="87">
        <f t="shared" si="5"/>
        <v>0</v>
      </c>
      <c r="I37" s="87">
        <f t="shared" si="5"/>
        <v>0</v>
      </c>
      <c r="J37" s="87">
        <f t="shared" si="5"/>
        <v>1.26</v>
      </c>
      <c r="K37" s="87">
        <f t="shared" si="5"/>
        <v>7.886000000000001</v>
      </c>
      <c r="L37" s="87">
        <f t="shared" si="5"/>
        <v>0.64300000000000002</v>
      </c>
      <c r="M37" s="87">
        <f t="shared" si="5"/>
        <v>5.6180000000000003</v>
      </c>
      <c r="N37" s="87">
        <f t="shared" si="5"/>
        <v>0</v>
      </c>
      <c r="O37" s="87">
        <f t="shared" si="5"/>
        <v>2.8</v>
      </c>
      <c r="P37" s="87">
        <f t="shared" si="5"/>
        <v>1.9029999999999998</v>
      </c>
      <c r="Q37" s="87">
        <f t="shared" si="5"/>
        <v>16.303999999999998</v>
      </c>
      <c r="R37" s="87">
        <f t="shared" si="5"/>
        <v>0</v>
      </c>
      <c r="S37" s="87">
        <f t="shared" si="5"/>
        <v>10.62162129</v>
      </c>
      <c r="T37" s="87">
        <f t="shared" si="5"/>
        <v>6.3503787200000019</v>
      </c>
      <c r="U37" s="87">
        <f t="shared" si="5"/>
        <v>25.516719999999999</v>
      </c>
      <c r="V37" s="87">
        <f t="shared" si="5"/>
        <v>42.488720009999987</v>
      </c>
    </row>
    <row r="38" spans="1:22" s="81" customFormat="1" ht="63" x14ac:dyDescent="0.25">
      <c r="A38" s="83"/>
      <c r="B38" s="84" t="s">
        <v>69</v>
      </c>
      <c r="C38" s="85">
        <v>0</v>
      </c>
      <c r="D38" s="85">
        <v>2.7970000000000002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6">
        <v>0</v>
      </c>
      <c r="N38" s="85">
        <v>0</v>
      </c>
      <c r="O38" s="86">
        <v>2.8</v>
      </c>
      <c r="P38" s="87">
        <f t="shared" ref="P38:Q53" si="6">H38+J38+L38+N38</f>
        <v>0</v>
      </c>
      <c r="Q38" s="87">
        <f t="shared" si="6"/>
        <v>2.8</v>
      </c>
      <c r="R38" s="85">
        <v>0</v>
      </c>
      <c r="S38" s="85">
        <v>0</v>
      </c>
      <c r="T38" s="85">
        <v>0</v>
      </c>
      <c r="U38" s="85">
        <v>25.516719999999999</v>
      </c>
      <c r="V38" s="87">
        <f t="shared" ref="V38:V62" si="7">SUM(R38:U38)</f>
        <v>25.516719999999999</v>
      </c>
    </row>
    <row r="39" spans="1:22" s="81" customFormat="1" x14ac:dyDescent="0.25">
      <c r="A39" s="83"/>
      <c r="B39" s="84" t="s">
        <v>76</v>
      </c>
      <c r="C39" s="85">
        <v>0</v>
      </c>
      <c r="D39" s="85">
        <v>0.13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6">
        <v>0.13</v>
      </c>
      <c r="N39" s="85">
        <v>0</v>
      </c>
      <c r="O39" s="86">
        <v>0</v>
      </c>
      <c r="P39" s="87">
        <f t="shared" si="6"/>
        <v>0</v>
      </c>
      <c r="Q39" s="87">
        <f t="shared" si="6"/>
        <v>0.13</v>
      </c>
      <c r="R39" s="85">
        <v>0</v>
      </c>
      <c r="S39" s="85">
        <v>0</v>
      </c>
      <c r="T39" s="85">
        <v>0.11</v>
      </c>
      <c r="U39" s="85">
        <v>0</v>
      </c>
      <c r="V39" s="87">
        <f t="shared" si="7"/>
        <v>0.11</v>
      </c>
    </row>
    <row r="40" spans="1:22" s="81" customFormat="1" x14ac:dyDescent="0.25">
      <c r="A40" s="83"/>
      <c r="B40" s="84" t="s">
        <v>77</v>
      </c>
      <c r="C40" s="85">
        <v>0</v>
      </c>
      <c r="D40" s="85">
        <v>0.56000000000000005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6">
        <v>0.56000000000000005</v>
      </c>
      <c r="N40" s="85">
        <v>0</v>
      </c>
      <c r="O40" s="86">
        <v>0</v>
      </c>
      <c r="P40" s="87">
        <f t="shared" si="6"/>
        <v>0</v>
      </c>
      <c r="Q40" s="87">
        <f t="shared" si="6"/>
        <v>0.56000000000000005</v>
      </c>
      <c r="R40" s="85">
        <v>0</v>
      </c>
      <c r="S40" s="85">
        <v>0</v>
      </c>
      <c r="T40" s="85">
        <v>0.42499999999999999</v>
      </c>
      <c r="U40" s="85">
        <v>0</v>
      </c>
      <c r="V40" s="87">
        <f t="shared" si="7"/>
        <v>0.42499999999999999</v>
      </c>
    </row>
    <row r="41" spans="1:22" s="81" customFormat="1" x14ac:dyDescent="0.25">
      <c r="A41" s="83"/>
      <c r="B41" s="84" t="s">
        <v>78</v>
      </c>
      <c r="C41" s="85">
        <v>0</v>
      </c>
      <c r="D41" s="85">
        <v>0.5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6">
        <v>0.5</v>
      </c>
      <c r="N41" s="85">
        <v>0</v>
      </c>
      <c r="O41" s="86">
        <v>0</v>
      </c>
      <c r="P41" s="87">
        <f t="shared" si="6"/>
        <v>0</v>
      </c>
      <c r="Q41" s="87">
        <f t="shared" si="6"/>
        <v>0.5</v>
      </c>
      <c r="R41" s="85">
        <v>0</v>
      </c>
      <c r="S41" s="85">
        <v>0</v>
      </c>
      <c r="T41" s="85">
        <v>0.45</v>
      </c>
      <c r="U41" s="85">
        <v>0</v>
      </c>
      <c r="V41" s="87">
        <f t="shared" si="7"/>
        <v>0.45</v>
      </c>
    </row>
    <row r="42" spans="1:22" s="81" customFormat="1" x14ac:dyDescent="0.25">
      <c r="A42" s="83"/>
      <c r="B42" s="84" t="s">
        <v>79</v>
      </c>
      <c r="C42" s="85">
        <v>0</v>
      </c>
      <c r="D42" s="85">
        <v>2.0499999999999998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6">
        <v>2.0499999999999998</v>
      </c>
      <c r="N42" s="85">
        <v>0</v>
      </c>
      <c r="O42" s="86">
        <v>0</v>
      </c>
      <c r="P42" s="87">
        <f t="shared" si="6"/>
        <v>0</v>
      </c>
      <c r="Q42" s="87">
        <f t="shared" si="6"/>
        <v>2.0499999999999998</v>
      </c>
      <c r="R42" s="85">
        <v>0</v>
      </c>
      <c r="S42" s="85">
        <v>0</v>
      </c>
      <c r="T42" s="85">
        <v>1.5163787200000001</v>
      </c>
      <c r="U42" s="85">
        <v>0</v>
      </c>
      <c r="V42" s="87">
        <f t="shared" si="7"/>
        <v>1.5163787200000001</v>
      </c>
    </row>
    <row r="43" spans="1:22" s="81" customFormat="1" ht="31.5" x14ac:dyDescent="0.25">
      <c r="A43" s="83"/>
      <c r="B43" s="84" t="s">
        <v>81</v>
      </c>
      <c r="C43" s="85">
        <v>0</v>
      </c>
      <c r="D43" s="85">
        <v>0.64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0.64</v>
      </c>
      <c r="L43" s="85">
        <v>0</v>
      </c>
      <c r="M43" s="86">
        <v>0</v>
      </c>
      <c r="N43" s="85">
        <v>0</v>
      </c>
      <c r="O43" s="86">
        <v>0</v>
      </c>
      <c r="P43" s="87">
        <f t="shared" si="6"/>
        <v>0</v>
      </c>
      <c r="Q43" s="87">
        <f t="shared" si="6"/>
        <v>0.64</v>
      </c>
      <c r="R43" s="85">
        <v>0</v>
      </c>
      <c r="S43" s="85">
        <v>0.52</v>
      </c>
      <c r="T43" s="85">
        <v>0</v>
      </c>
      <c r="U43" s="85">
        <v>0</v>
      </c>
      <c r="V43" s="87">
        <f t="shared" si="7"/>
        <v>0.52</v>
      </c>
    </row>
    <row r="44" spans="1:22" s="81" customFormat="1" x14ac:dyDescent="0.25">
      <c r="A44" s="83"/>
      <c r="B44" s="84" t="s">
        <v>82</v>
      </c>
      <c r="C44" s="85">
        <v>0</v>
      </c>
      <c r="D44" s="85">
        <v>0.37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85">
        <v>0.37</v>
      </c>
      <c r="L44" s="85">
        <v>0</v>
      </c>
      <c r="M44" s="86">
        <v>0</v>
      </c>
      <c r="N44" s="85">
        <v>0</v>
      </c>
      <c r="O44" s="86">
        <v>0</v>
      </c>
      <c r="P44" s="87">
        <f t="shared" si="6"/>
        <v>0</v>
      </c>
      <c r="Q44" s="87">
        <f t="shared" si="6"/>
        <v>0.37</v>
      </c>
      <c r="R44" s="85">
        <v>0</v>
      </c>
      <c r="S44" s="85">
        <v>0.313</v>
      </c>
      <c r="T44" s="85">
        <v>0</v>
      </c>
      <c r="U44" s="85">
        <v>0</v>
      </c>
      <c r="V44" s="87">
        <f t="shared" si="7"/>
        <v>0.313</v>
      </c>
    </row>
    <row r="45" spans="1:22" s="81" customFormat="1" x14ac:dyDescent="0.25">
      <c r="A45" s="83"/>
      <c r="B45" s="84" t="s">
        <v>83</v>
      </c>
      <c r="C45" s="85">
        <v>0</v>
      </c>
      <c r="D45" s="85">
        <v>0.41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6">
        <v>0.41</v>
      </c>
      <c r="N45" s="85">
        <v>0</v>
      </c>
      <c r="O45" s="86">
        <v>0</v>
      </c>
      <c r="P45" s="87">
        <f t="shared" si="6"/>
        <v>0</v>
      </c>
      <c r="Q45" s="87">
        <f t="shared" si="6"/>
        <v>0.41</v>
      </c>
      <c r="R45" s="85">
        <v>0</v>
      </c>
      <c r="S45" s="85">
        <v>0</v>
      </c>
      <c r="T45" s="85">
        <v>0.32800000000000001</v>
      </c>
      <c r="U45" s="85">
        <v>0</v>
      </c>
      <c r="V45" s="87">
        <f t="shared" si="7"/>
        <v>0.32800000000000001</v>
      </c>
    </row>
    <row r="46" spans="1:22" s="81" customFormat="1" ht="31.5" x14ac:dyDescent="0.25">
      <c r="A46" s="83"/>
      <c r="B46" s="84" t="s">
        <v>84</v>
      </c>
      <c r="C46" s="85">
        <v>0</v>
      </c>
      <c r="D46" s="85">
        <v>0.17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6">
        <v>0.17</v>
      </c>
      <c r="N46" s="85">
        <v>0</v>
      </c>
      <c r="O46" s="86">
        <v>0</v>
      </c>
      <c r="P46" s="87">
        <f t="shared" si="6"/>
        <v>0</v>
      </c>
      <c r="Q46" s="87">
        <f t="shared" si="6"/>
        <v>0.17</v>
      </c>
      <c r="R46" s="85">
        <v>0</v>
      </c>
      <c r="S46" s="85">
        <v>0</v>
      </c>
      <c r="T46" s="85">
        <v>0.13600000000000001</v>
      </c>
      <c r="U46" s="85">
        <v>0</v>
      </c>
      <c r="V46" s="87">
        <f t="shared" si="7"/>
        <v>0.13600000000000001</v>
      </c>
    </row>
    <row r="47" spans="1:22" s="81" customFormat="1" x14ac:dyDescent="0.25">
      <c r="A47" s="83"/>
      <c r="B47" s="84" t="s">
        <v>85</v>
      </c>
      <c r="C47" s="85">
        <v>0</v>
      </c>
      <c r="D47" s="85">
        <v>1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6">
        <v>1</v>
      </c>
      <c r="N47" s="85">
        <v>0</v>
      </c>
      <c r="O47" s="86">
        <v>0</v>
      </c>
      <c r="P47" s="87">
        <f t="shared" si="6"/>
        <v>0</v>
      </c>
      <c r="Q47" s="87">
        <f t="shared" si="6"/>
        <v>1</v>
      </c>
      <c r="R47" s="85">
        <v>0</v>
      </c>
      <c r="S47" s="85">
        <v>0</v>
      </c>
      <c r="T47" s="85">
        <v>0.85</v>
      </c>
      <c r="U47" s="85">
        <v>0</v>
      </c>
      <c r="V47" s="87">
        <f t="shared" si="7"/>
        <v>0.85</v>
      </c>
    </row>
    <row r="48" spans="1:22" s="81" customFormat="1" x14ac:dyDescent="0.25">
      <c r="A48" s="83"/>
      <c r="B48" s="84" t="s">
        <v>86</v>
      </c>
      <c r="C48" s="85">
        <v>0</v>
      </c>
      <c r="D48" s="85">
        <v>1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1</v>
      </c>
      <c r="L48" s="85">
        <v>0</v>
      </c>
      <c r="M48" s="86">
        <v>0</v>
      </c>
      <c r="N48" s="85">
        <v>0</v>
      </c>
      <c r="O48" s="86">
        <v>0</v>
      </c>
      <c r="P48" s="87">
        <f t="shared" si="6"/>
        <v>0</v>
      </c>
      <c r="Q48" s="87">
        <f t="shared" si="6"/>
        <v>1</v>
      </c>
      <c r="R48" s="85">
        <v>0</v>
      </c>
      <c r="S48" s="85">
        <v>0.85</v>
      </c>
      <c r="T48" s="85">
        <v>0</v>
      </c>
      <c r="U48" s="85">
        <v>0</v>
      </c>
      <c r="V48" s="87">
        <f t="shared" si="7"/>
        <v>0.85</v>
      </c>
    </row>
    <row r="49" spans="1:22" s="81" customFormat="1" x14ac:dyDescent="0.25">
      <c r="A49" s="83"/>
      <c r="B49" s="84" t="s">
        <v>87</v>
      </c>
      <c r="C49" s="85">
        <v>0</v>
      </c>
      <c r="D49" s="85">
        <v>0.3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0.3</v>
      </c>
      <c r="L49" s="85">
        <v>0</v>
      </c>
      <c r="M49" s="86">
        <v>0</v>
      </c>
      <c r="N49" s="85">
        <v>0</v>
      </c>
      <c r="O49" s="86">
        <v>0</v>
      </c>
      <c r="P49" s="87">
        <f t="shared" si="6"/>
        <v>0</v>
      </c>
      <c r="Q49" s="87">
        <f t="shared" si="6"/>
        <v>0.3</v>
      </c>
      <c r="R49" s="85">
        <v>0</v>
      </c>
      <c r="S49" s="85">
        <v>0.24</v>
      </c>
      <c r="T49" s="85">
        <v>0</v>
      </c>
      <c r="U49" s="85">
        <v>0</v>
      </c>
      <c r="V49" s="87">
        <f t="shared" si="7"/>
        <v>0.24</v>
      </c>
    </row>
    <row r="50" spans="1:22" s="81" customFormat="1" x14ac:dyDescent="0.25">
      <c r="A50" s="83"/>
      <c r="B50" s="84" t="s">
        <v>88</v>
      </c>
      <c r="C50" s="85">
        <v>0</v>
      </c>
      <c r="D50" s="85">
        <v>0.65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0.65</v>
      </c>
      <c r="L50" s="85">
        <v>0</v>
      </c>
      <c r="M50" s="86">
        <v>0</v>
      </c>
      <c r="N50" s="85">
        <v>0</v>
      </c>
      <c r="O50" s="86">
        <v>0</v>
      </c>
      <c r="P50" s="87">
        <f t="shared" si="6"/>
        <v>0</v>
      </c>
      <c r="Q50" s="87">
        <f t="shared" si="6"/>
        <v>0.65</v>
      </c>
      <c r="R50" s="85">
        <v>0</v>
      </c>
      <c r="S50" s="85">
        <v>0.5</v>
      </c>
      <c r="T50" s="85">
        <v>0</v>
      </c>
      <c r="U50" s="85">
        <v>0</v>
      </c>
      <c r="V50" s="87">
        <f t="shared" si="7"/>
        <v>0.5</v>
      </c>
    </row>
    <row r="51" spans="1:22" s="81" customFormat="1" ht="31.5" x14ac:dyDescent="0.25">
      <c r="A51" s="83"/>
      <c r="B51" s="84" t="s">
        <v>89</v>
      </c>
      <c r="C51" s="85">
        <v>0</v>
      </c>
      <c r="D51" s="85">
        <v>1.335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1.335</v>
      </c>
      <c r="L51" s="85">
        <v>0</v>
      </c>
      <c r="M51" s="86">
        <v>0</v>
      </c>
      <c r="N51" s="85">
        <v>0</v>
      </c>
      <c r="O51" s="86">
        <v>0</v>
      </c>
      <c r="P51" s="87">
        <f t="shared" si="6"/>
        <v>0</v>
      </c>
      <c r="Q51" s="87">
        <f t="shared" si="6"/>
        <v>1.335</v>
      </c>
      <c r="R51" s="85">
        <v>0</v>
      </c>
      <c r="S51" s="85">
        <v>0.90508474999999999</v>
      </c>
      <c r="T51" s="85">
        <v>0</v>
      </c>
      <c r="U51" s="85">
        <v>0</v>
      </c>
      <c r="V51" s="87">
        <f t="shared" si="7"/>
        <v>0.90508474999999999</v>
      </c>
    </row>
    <row r="52" spans="1:22" s="81" customFormat="1" x14ac:dyDescent="0.25">
      <c r="A52" s="83"/>
      <c r="B52" s="84" t="s">
        <v>90</v>
      </c>
      <c r="C52" s="85">
        <v>0</v>
      </c>
      <c r="D52" s="85">
        <v>0.89200000000000002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0.89200000000000002</v>
      </c>
      <c r="L52" s="85">
        <v>0</v>
      </c>
      <c r="M52" s="86">
        <v>0</v>
      </c>
      <c r="N52" s="85">
        <v>0</v>
      </c>
      <c r="O52" s="86">
        <v>0</v>
      </c>
      <c r="P52" s="87">
        <f t="shared" si="6"/>
        <v>0</v>
      </c>
      <c r="Q52" s="87">
        <f t="shared" si="6"/>
        <v>0.89200000000000002</v>
      </c>
      <c r="R52" s="85">
        <v>0</v>
      </c>
      <c r="S52" s="85">
        <v>0.51586206000000001</v>
      </c>
      <c r="T52" s="85">
        <v>0</v>
      </c>
      <c r="U52" s="85">
        <v>0</v>
      </c>
      <c r="V52" s="87">
        <f t="shared" si="7"/>
        <v>0.51586206000000001</v>
      </c>
    </row>
    <row r="53" spans="1:22" s="81" customFormat="1" x14ac:dyDescent="0.25">
      <c r="A53" s="83"/>
      <c r="B53" s="84" t="s">
        <v>91</v>
      </c>
      <c r="C53" s="85">
        <v>0</v>
      </c>
      <c r="D53" s="85">
        <v>0.88900000000000001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0.88900000000000001</v>
      </c>
      <c r="L53" s="85">
        <v>0</v>
      </c>
      <c r="M53" s="86">
        <v>0</v>
      </c>
      <c r="N53" s="85">
        <v>0</v>
      </c>
      <c r="O53" s="86">
        <v>0</v>
      </c>
      <c r="P53" s="87">
        <f t="shared" si="6"/>
        <v>0</v>
      </c>
      <c r="Q53" s="87">
        <f t="shared" si="6"/>
        <v>0.88900000000000001</v>
      </c>
      <c r="R53" s="85">
        <v>0</v>
      </c>
      <c r="S53" s="85">
        <v>0.58392663</v>
      </c>
      <c r="T53" s="85">
        <v>0</v>
      </c>
      <c r="U53" s="85">
        <v>0</v>
      </c>
      <c r="V53" s="87">
        <f t="shared" si="7"/>
        <v>0.58392663</v>
      </c>
    </row>
    <row r="54" spans="1:22" s="81" customFormat="1" x14ac:dyDescent="0.25">
      <c r="A54" s="83"/>
      <c r="B54" s="84" t="s">
        <v>92</v>
      </c>
      <c r="C54" s="85">
        <v>0</v>
      </c>
      <c r="D54" s="85">
        <v>0.9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0.9</v>
      </c>
      <c r="L54" s="85">
        <v>0</v>
      </c>
      <c r="M54" s="86">
        <v>0</v>
      </c>
      <c r="N54" s="85">
        <v>0</v>
      </c>
      <c r="O54" s="86">
        <v>0</v>
      </c>
      <c r="P54" s="87">
        <f t="shared" ref="P54:Q62" si="8">H54+J54+L54+N54</f>
        <v>0</v>
      </c>
      <c r="Q54" s="87">
        <f t="shared" si="8"/>
        <v>0.9</v>
      </c>
      <c r="R54" s="85">
        <v>0</v>
      </c>
      <c r="S54" s="85">
        <v>0.16474785</v>
      </c>
      <c r="T54" s="85">
        <v>0</v>
      </c>
      <c r="U54" s="85">
        <v>0</v>
      </c>
      <c r="V54" s="87">
        <f t="shared" si="7"/>
        <v>0.16474785</v>
      </c>
    </row>
    <row r="55" spans="1:22" s="81" customFormat="1" ht="31.5" x14ac:dyDescent="0.25">
      <c r="A55" s="83"/>
      <c r="B55" s="84" t="s">
        <v>93</v>
      </c>
      <c r="C55" s="85">
        <v>0</v>
      </c>
      <c r="D55" s="85">
        <v>0.91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0.91</v>
      </c>
      <c r="L55" s="85">
        <v>0</v>
      </c>
      <c r="M55" s="86">
        <v>0</v>
      </c>
      <c r="N55" s="85">
        <v>0</v>
      </c>
      <c r="O55" s="86">
        <v>0</v>
      </c>
      <c r="P55" s="87">
        <f t="shared" si="8"/>
        <v>0</v>
      </c>
      <c r="Q55" s="87">
        <f t="shared" si="8"/>
        <v>0.91</v>
      </c>
      <c r="R55" s="85">
        <v>0</v>
      </c>
      <c r="S55" s="85">
        <v>0.68799999999999994</v>
      </c>
      <c r="T55" s="85">
        <v>0</v>
      </c>
      <c r="U55" s="85">
        <v>0</v>
      </c>
      <c r="V55" s="87">
        <f t="shared" si="7"/>
        <v>0.68799999999999994</v>
      </c>
    </row>
    <row r="56" spans="1:22" s="81" customFormat="1" x14ac:dyDescent="0.25">
      <c r="A56" s="83"/>
      <c r="B56" s="84" t="s">
        <v>94</v>
      </c>
      <c r="C56" s="85">
        <v>0</v>
      </c>
      <c r="D56" s="85">
        <v>0.79800000000000004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6">
        <v>0.79800000000000004</v>
      </c>
      <c r="N56" s="85">
        <v>0</v>
      </c>
      <c r="O56" s="86">
        <v>0</v>
      </c>
      <c r="P56" s="87">
        <f t="shared" si="8"/>
        <v>0</v>
      </c>
      <c r="Q56" s="87">
        <f t="shared" si="8"/>
        <v>0.79800000000000004</v>
      </c>
      <c r="R56" s="85">
        <v>0</v>
      </c>
      <c r="S56" s="85">
        <v>0</v>
      </c>
      <c r="T56" s="85">
        <v>0.45500000000000002</v>
      </c>
      <c r="U56" s="85">
        <v>0</v>
      </c>
      <c r="V56" s="87">
        <f t="shared" si="7"/>
        <v>0.45500000000000002</v>
      </c>
    </row>
    <row r="57" spans="1:22" s="81" customFormat="1" x14ac:dyDescent="0.25">
      <c r="A57" s="83"/>
      <c r="B57" s="84" t="s">
        <v>95</v>
      </c>
      <c r="C57" s="85">
        <v>0.16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0.16</v>
      </c>
      <c r="M57" s="86">
        <v>0</v>
      </c>
      <c r="N57" s="85">
        <v>0</v>
      </c>
      <c r="O57" s="86">
        <v>0</v>
      </c>
      <c r="P57" s="87">
        <f t="shared" si="8"/>
        <v>0.16</v>
      </c>
      <c r="Q57" s="87">
        <f t="shared" si="8"/>
        <v>0</v>
      </c>
      <c r="R57" s="85">
        <v>0</v>
      </c>
      <c r="S57" s="85">
        <v>0</v>
      </c>
      <c r="T57" s="85">
        <v>0.44</v>
      </c>
      <c r="U57" s="85">
        <v>0</v>
      </c>
      <c r="V57" s="87">
        <f t="shared" si="7"/>
        <v>0.44</v>
      </c>
    </row>
    <row r="58" spans="1:22" s="81" customFormat="1" ht="31.5" x14ac:dyDescent="0.25">
      <c r="A58" s="83"/>
      <c r="B58" s="84" t="s">
        <v>96</v>
      </c>
      <c r="C58" s="85">
        <v>0.1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0.1</v>
      </c>
      <c r="M58" s="86">
        <v>0</v>
      </c>
      <c r="N58" s="85">
        <v>0</v>
      </c>
      <c r="O58" s="86">
        <v>0</v>
      </c>
      <c r="P58" s="87">
        <f t="shared" si="8"/>
        <v>0.1</v>
      </c>
      <c r="Q58" s="87">
        <f t="shared" si="8"/>
        <v>0</v>
      </c>
      <c r="R58" s="85">
        <v>0</v>
      </c>
      <c r="S58" s="85">
        <v>0</v>
      </c>
      <c r="T58" s="85">
        <v>0.4</v>
      </c>
      <c r="U58" s="85">
        <v>0</v>
      </c>
      <c r="V58" s="87">
        <f t="shared" si="7"/>
        <v>0.4</v>
      </c>
    </row>
    <row r="59" spans="1:22" s="81" customFormat="1" ht="31.5" x14ac:dyDescent="0.25">
      <c r="A59" s="83"/>
      <c r="B59" s="84" t="s">
        <v>97</v>
      </c>
      <c r="C59" s="85">
        <v>1.26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1.26</v>
      </c>
      <c r="K59" s="85">
        <v>0</v>
      </c>
      <c r="L59" s="85">
        <v>0</v>
      </c>
      <c r="M59" s="86">
        <v>0</v>
      </c>
      <c r="N59" s="85">
        <v>0</v>
      </c>
      <c r="O59" s="86">
        <v>0</v>
      </c>
      <c r="P59" s="87">
        <f t="shared" si="8"/>
        <v>1.26</v>
      </c>
      <c r="Q59" s="87">
        <f t="shared" si="8"/>
        <v>0</v>
      </c>
      <c r="R59" s="85">
        <v>0</v>
      </c>
      <c r="S59" s="85">
        <v>5.3410000000000002</v>
      </c>
      <c r="T59" s="85">
        <v>0</v>
      </c>
      <c r="U59" s="85">
        <v>0</v>
      </c>
      <c r="V59" s="87">
        <f t="shared" si="7"/>
        <v>5.3410000000000002</v>
      </c>
    </row>
    <row r="60" spans="1:22" s="81" customFormat="1" x14ac:dyDescent="0.25">
      <c r="A60" s="83"/>
      <c r="B60" s="84" t="s">
        <v>98</v>
      </c>
      <c r="C60" s="85">
        <v>0.16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0.16</v>
      </c>
      <c r="M60" s="86">
        <v>0</v>
      </c>
      <c r="N60" s="85">
        <v>0</v>
      </c>
      <c r="O60" s="86">
        <v>0</v>
      </c>
      <c r="P60" s="87">
        <f t="shared" si="8"/>
        <v>0.16</v>
      </c>
      <c r="Q60" s="87">
        <f t="shared" si="8"/>
        <v>0</v>
      </c>
      <c r="R60" s="85">
        <v>0</v>
      </c>
      <c r="S60" s="85">
        <v>0</v>
      </c>
      <c r="T60" s="85">
        <v>0.44</v>
      </c>
      <c r="U60" s="85">
        <v>0</v>
      </c>
      <c r="V60" s="87">
        <f t="shared" si="7"/>
        <v>0.44</v>
      </c>
    </row>
    <row r="61" spans="1:22" s="81" customFormat="1" x14ac:dyDescent="0.25">
      <c r="A61" s="83"/>
      <c r="B61" s="84" t="s">
        <v>99</v>
      </c>
      <c r="C61" s="85">
        <v>6.3E-2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6.3E-2</v>
      </c>
      <c r="M61" s="86">
        <v>0</v>
      </c>
      <c r="N61" s="85">
        <v>0</v>
      </c>
      <c r="O61" s="86">
        <v>0</v>
      </c>
      <c r="P61" s="87">
        <f t="shared" si="8"/>
        <v>6.3E-2</v>
      </c>
      <c r="Q61" s="87">
        <f t="shared" si="8"/>
        <v>0</v>
      </c>
      <c r="R61" s="85">
        <v>0</v>
      </c>
      <c r="S61" s="85">
        <v>0</v>
      </c>
      <c r="T61" s="85">
        <v>0.36</v>
      </c>
      <c r="U61" s="85">
        <v>0</v>
      </c>
      <c r="V61" s="87">
        <f t="shared" si="7"/>
        <v>0.36</v>
      </c>
    </row>
    <row r="62" spans="1:22" s="81" customFormat="1" ht="31.5" x14ac:dyDescent="0.25">
      <c r="A62" s="83"/>
      <c r="B62" s="84" t="s">
        <v>100</v>
      </c>
      <c r="C62" s="85">
        <v>0.16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0.16</v>
      </c>
      <c r="M62" s="86">
        <v>0</v>
      </c>
      <c r="N62" s="85">
        <v>0</v>
      </c>
      <c r="O62" s="86">
        <v>0</v>
      </c>
      <c r="P62" s="87">
        <f t="shared" si="8"/>
        <v>0.16</v>
      </c>
      <c r="Q62" s="87">
        <f t="shared" si="8"/>
        <v>0</v>
      </c>
      <c r="R62" s="85">
        <v>0</v>
      </c>
      <c r="S62" s="85">
        <v>0</v>
      </c>
      <c r="T62" s="85">
        <v>0.44</v>
      </c>
      <c r="U62" s="85">
        <v>0</v>
      </c>
      <c r="V62" s="87">
        <f t="shared" si="7"/>
        <v>0.44</v>
      </c>
    </row>
    <row r="63" spans="1:22" s="81" customFormat="1" x14ac:dyDescent="0.25">
      <c r="A63" s="82"/>
      <c r="B63" s="24" t="str">
        <f>' 1.4 Минэнерго '!B72</f>
        <v>Приобретение основных средств</v>
      </c>
      <c r="C63" s="87"/>
      <c r="D63" s="35"/>
      <c r="E63" s="87"/>
      <c r="F63" s="87"/>
      <c r="G63" s="87"/>
      <c r="H63" s="87"/>
      <c r="I63" s="88"/>
      <c r="J63" s="87"/>
      <c r="K63" s="87"/>
      <c r="L63" s="87"/>
      <c r="M63" s="87"/>
      <c r="N63" s="87"/>
      <c r="O63" s="87"/>
      <c r="P63" s="87"/>
      <c r="Q63" s="87"/>
      <c r="R63" s="35"/>
      <c r="S63" s="35"/>
      <c r="T63" s="35"/>
      <c r="U63" s="35"/>
      <c r="V63" s="35"/>
    </row>
    <row r="64" spans="1:22" s="92" customFormat="1" x14ac:dyDescent="0.25">
      <c r="A64" s="89"/>
      <c r="B64" s="90"/>
      <c r="C64" s="91"/>
      <c r="D64" s="91"/>
      <c r="E64" s="91"/>
      <c r="F64" s="91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</row>
    <row r="65" spans="1:22" s="92" customFormat="1" x14ac:dyDescent="0.25">
      <c r="A65" s="89"/>
      <c r="B65" s="90"/>
      <c r="C65" s="91"/>
      <c r="D65" s="91"/>
      <c r="E65" s="91"/>
      <c r="F65" s="91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</row>
    <row r="66" spans="1:22" s="92" customFormat="1" x14ac:dyDescent="0.25">
      <c r="A66" s="89"/>
      <c r="B66" s="90"/>
      <c r="C66" s="91"/>
      <c r="D66" s="91"/>
      <c r="E66" s="91"/>
      <c r="F66" s="91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</row>
    <row r="67" spans="1:22" s="92" customFormat="1" x14ac:dyDescent="0.25">
      <c r="A67" s="89"/>
      <c r="B67" s="90"/>
      <c r="C67" s="91"/>
      <c r="D67" s="91"/>
      <c r="E67" s="91"/>
      <c r="F67" s="91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</row>
    <row r="68" spans="1:22" s="92" customFormat="1" x14ac:dyDescent="0.25">
      <c r="A68" s="89"/>
      <c r="B68" s="90"/>
      <c r="C68" s="91"/>
      <c r="D68" s="91"/>
      <c r="E68" s="91"/>
      <c r="F68" s="91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</row>
    <row r="69" spans="1:22" s="92" customFormat="1" x14ac:dyDescent="0.25">
      <c r="A69" s="89"/>
      <c r="B69" s="90"/>
      <c r="C69" s="91"/>
      <c r="D69" s="91"/>
      <c r="E69" s="91"/>
      <c r="F69" s="91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</row>
    <row r="70" spans="1:22" s="92" customFormat="1" x14ac:dyDescent="0.25">
      <c r="A70" s="89"/>
      <c r="B70" s="90"/>
      <c r="C70" s="91"/>
      <c r="D70" s="91"/>
      <c r="E70" s="91"/>
      <c r="F70" s="91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</row>
    <row r="71" spans="1:22" s="92" customFormat="1" x14ac:dyDescent="0.25">
      <c r="A71" s="89"/>
      <c r="B71" s="90"/>
      <c r="C71" s="91"/>
      <c r="D71" s="91"/>
      <c r="E71" s="91"/>
      <c r="F71" s="91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</row>
    <row r="72" spans="1:22" s="92" customFormat="1" x14ac:dyDescent="0.25">
      <c r="A72" s="89"/>
      <c r="B72" s="90"/>
      <c r="C72" s="91"/>
      <c r="D72" s="91"/>
      <c r="E72" s="91"/>
      <c r="F72" s="91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</row>
    <row r="73" spans="1:22" s="92" customFormat="1" x14ac:dyDescent="0.25">
      <c r="A73" s="89"/>
      <c r="B73" s="90"/>
      <c r="C73" s="91"/>
      <c r="D73" s="91"/>
      <c r="E73" s="91"/>
      <c r="F73" s="91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</row>
    <row r="74" spans="1:22" s="92" customFormat="1" x14ac:dyDescent="0.25">
      <c r="A74" s="89"/>
      <c r="B74" s="90"/>
      <c r="C74" s="91"/>
      <c r="D74" s="91"/>
      <c r="E74" s="91"/>
      <c r="F74" s="91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</row>
    <row r="75" spans="1:22" s="92" customFormat="1" x14ac:dyDescent="0.25">
      <c r="A75" s="89"/>
      <c r="B75" s="90"/>
      <c r="C75" s="91"/>
      <c r="D75" s="91"/>
      <c r="E75" s="91"/>
      <c r="F75" s="91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</row>
    <row r="76" spans="1:22" s="92" customFormat="1" x14ac:dyDescent="0.25">
      <c r="A76" s="89"/>
      <c r="B76" s="90"/>
      <c r="C76" s="91"/>
      <c r="D76" s="91"/>
      <c r="E76" s="91"/>
      <c r="F76" s="91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</row>
    <row r="77" spans="1:22" s="92" customFormat="1" x14ac:dyDescent="0.25">
      <c r="A77" s="89"/>
      <c r="B77" s="90"/>
      <c r="C77" s="91"/>
      <c r="D77" s="91"/>
      <c r="E77" s="91"/>
      <c r="F77" s="91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</row>
    <row r="78" spans="1:22" s="92" customFormat="1" x14ac:dyDescent="0.25">
      <c r="A78" s="89"/>
      <c r="B78" s="90"/>
      <c r="C78" s="91"/>
      <c r="D78" s="91"/>
      <c r="E78" s="91"/>
      <c r="F78" s="91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</row>
    <row r="79" spans="1:22" s="92" customFormat="1" x14ac:dyDescent="0.25">
      <c r="A79" s="89"/>
      <c r="B79" s="90"/>
      <c r="C79" s="91"/>
      <c r="D79" s="91"/>
      <c r="E79" s="91"/>
      <c r="F79" s="91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</row>
    <row r="80" spans="1:22" s="92" customFormat="1" x14ac:dyDescent="0.25">
      <c r="A80" s="89"/>
      <c r="B80" s="90"/>
      <c r="C80" s="91"/>
      <c r="D80" s="91"/>
      <c r="E80" s="91"/>
      <c r="F80" s="91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</row>
    <row r="81" spans="1:22" s="92" customFormat="1" x14ac:dyDescent="0.25">
      <c r="A81" s="89"/>
      <c r="B81" s="90"/>
      <c r="C81" s="91"/>
      <c r="D81" s="91"/>
      <c r="E81" s="91"/>
      <c r="F81" s="91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</row>
    <row r="82" spans="1:22" s="92" customFormat="1" x14ac:dyDescent="0.25">
      <c r="A82" s="89"/>
      <c r="B82" s="90"/>
      <c r="C82" s="91"/>
      <c r="D82" s="91"/>
      <c r="E82" s="91"/>
      <c r="F82" s="91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</row>
    <row r="83" spans="1:22" s="92" customFormat="1" x14ac:dyDescent="0.25">
      <c r="A83" s="89"/>
      <c r="B83" s="90"/>
      <c r="C83" s="91"/>
      <c r="D83" s="91"/>
      <c r="E83" s="91"/>
      <c r="F83" s="91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</row>
    <row r="84" spans="1:22" s="92" customFormat="1" x14ac:dyDescent="0.25">
      <c r="A84" s="89"/>
      <c r="B84" s="90"/>
      <c r="C84" s="91"/>
      <c r="D84" s="91"/>
      <c r="E84" s="91"/>
      <c r="F84" s="91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</row>
    <row r="85" spans="1:22" s="92" customFormat="1" x14ac:dyDescent="0.25">
      <c r="A85" s="89"/>
      <c r="B85" s="90"/>
      <c r="C85" s="91"/>
      <c r="D85" s="91"/>
      <c r="E85" s="91"/>
      <c r="F85" s="91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</row>
    <row r="86" spans="1:22" s="92" customFormat="1" x14ac:dyDescent="0.25">
      <c r="A86" s="89"/>
      <c r="B86" s="90"/>
      <c r="C86" s="91"/>
      <c r="D86" s="91"/>
      <c r="E86" s="91"/>
      <c r="F86" s="91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</row>
    <row r="87" spans="1:22" s="92" customFormat="1" x14ac:dyDescent="0.25">
      <c r="A87" s="89"/>
      <c r="B87" s="90"/>
      <c r="C87" s="91"/>
      <c r="D87" s="91"/>
      <c r="E87" s="91"/>
      <c r="F87" s="91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</row>
    <row r="88" spans="1:22" s="92" customFormat="1" x14ac:dyDescent="0.25">
      <c r="A88" s="89"/>
      <c r="B88" s="90"/>
      <c r="C88" s="91"/>
      <c r="D88" s="91"/>
      <c r="E88" s="91"/>
      <c r="F88" s="91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</row>
    <row r="89" spans="1:22" s="92" customFormat="1" x14ac:dyDescent="0.25">
      <c r="A89" s="89"/>
      <c r="B89" s="90"/>
      <c r="C89" s="91"/>
      <c r="D89" s="91"/>
      <c r="E89" s="91"/>
      <c r="F89" s="91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</row>
    <row r="90" spans="1:22" s="92" customFormat="1" x14ac:dyDescent="0.25">
      <c r="A90" s="89"/>
      <c r="B90" s="90"/>
      <c r="C90" s="91"/>
      <c r="D90" s="91"/>
      <c r="E90" s="91"/>
      <c r="F90" s="91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</row>
    <row r="91" spans="1:22" s="92" customFormat="1" x14ac:dyDescent="0.25">
      <c r="A91" s="89"/>
      <c r="B91" s="90"/>
      <c r="C91" s="91"/>
      <c r="D91" s="91"/>
      <c r="E91" s="91"/>
      <c r="F91" s="91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</row>
    <row r="92" spans="1:22" s="92" customFormat="1" x14ac:dyDescent="0.25">
      <c r="A92" s="89"/>
      <c r="B92" s="90"/>
      <c r="C92" s="91"/>
      <c r="D92" s="91"/>
      <c r="E92" s="91"/>
      <c r="F92" s="91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</row>
    <row r="93" spans="1:22" s="92" customFormat="1" x14ac:dyDescent="0.25">
      <c r="A93" s="89"/>
      <c r="B93" s="90"/>
      <c r="C93" s="91"/>
      <c r="D93" s="91"/>
      <c r="E93" s="91"/>
      <c r="F93" s="91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</row>
    <row r="94" spans="1:22" s="92" customFormat="1" x14ac:dyDescent="0.25">
      <c r="A94" s="89"/>
      <c r="B94" s="90"/>
      <c r="C94" s="91"/>
      <c r="D94" s="91"/>
      <c r="E94" s="91"/>
      <c r="F94" s="91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</row>
    <row r="95" spans="1:22" s="92" customFormat="1" x14ac:dyDescent="0.25">
      <c r="A95" s="89"/>
      <c r="B95" s="90"/>
      <c r="C95" s="91"/>
      <c r="D95" s="91"/>
      <c r="E95" s="91"/>
      <c r="F95" s="91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</row>
    <row r="96" spans="1:22" s="92" customFormat="1" x14ac:dyDescent="0.25">
      <c r="A96" s="89"/>
      <c r="B96" s="90"/>
      <c r="C96" s="91"/>
      <c r="D96" s="91"/>
      <c r="E96" s="91"/>
      <c r="F96" s="91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</row>
    <row r="97" spans="1:22" s="92" customFormat="1" x14ac:dyDescent="0.25">
      <c r="A97" s="89"/>
      <c r="B97" s="90"/>
      <c r="C97" s="91"/>
      <c r="D97" s="91"/>
      <c r="E97" s="91"/>
      <c r="F97" s="91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</row>
    <row r="98" spans="1:22" s="92" customFormat="1" x14ac:dyDescent="0.25">
      <c r="A98" s="89"/>
      <c r="B98" s="90"/>
      <c r="C98" s="91"/>
      <c r="D98" s="91"/>
      <c r="E98" s="91"/>
      <c r="F98" s="91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</row>
    <row r="99" spans="1:22" s="92" customFormat="1" x14ac:dyDescent="0.25">
      <c r="A99" s="89"/>
      <c r="B99" s="90"/>
      <c r="C99" s="91"/>
      <c r="D99" s="91"/>
      <c r="E99" s="91"/>
      <c r="F99" s="91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</row>
    <row r="100" spans="1:22" s="92" customFormat="1" x14ac:dyDescent="0.25">
      <c r="A100" s="89"/>
      <c r="B100" s="90"/>
      <c r="C100" s="91"/>
      <c r="D100" s="91"/>
      <c r="E100" s="91"/>
      <c r="F100" s="91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</row>
    <row r="101" spans="1:22" s="92" customFormat="1" x14ac:dyDescent="0.25">
      <c r="A101" s="89"/>
      <c r="B101" s="90"/>
      <c r="C101" s="91"/>
      <c r="D101" s="91"/>
      <c r="E101" s="91"/>
      <c r="F101" s="91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</row>
    <row r="102" spans="1:22" s="92" customFormat="1" x14ac:dyDescent="0.25">
      <c r="A102" s="89"/>
      <c r="B102" s="90"/>
      <c r="C102" s="91"/>
      <c r="D102" s="91"/>
      <c r="E102" s="91"/>
      <c r="F102" s="91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</row>
    <row r="103" spans="1:22" s="92" customFormat="1" x14ac:dyDescent="0.25">
      <c r="A103" s="89"/>
      <c r="B103" s="90"/>
      <c r="C103" s="91"/>
      <c r="D103" s="91"/>
      <c r="E103" s="91"/>
      <c r="F103" s="91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</row>
    <row r="104" spans="1:22" s="92" customFormat="1" x14ac:dyDescent="0.25">
      <c r="A104" s="89"/>
      <c r="B104" s="90"/>
      <c r="C104" s="91"/>
      <c r="D104" s="91"/>
      <c r="E104" s="91"/>
      <c r="F104" s="91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</row>
    <row r="105" spans="1:22" s="92" customFormat="1" x14ac:dyDescent="0.25">
      <c r="A105" s="89"/>
      <c r="B105" s="90"/>
      <c r="C105" s="91"/>
      <c r="D105" s="91"/>
      <c r="E105" s="91"/>
      <c r="F105" s="91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</row>
    <row r="106" spans="1:22" s="92" customFormat="1" x14ac:dyDescent="0.25">
      <c r="A106" s="89"/>
      <c r="B106" s="90"/>
      <c r="C106" s="91"/>
      <c r="D106" s="91"/>
      <c r="E106" s="91"/>
      <c r="F106" s="91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</row>
    <row r="107" spans="1:22" s="92" customFormat="1" x14ac:dyDescent="0.25">
      <c r="A107" s="89"/>
      <c r="B107" s="90"/>
      <c r="C107" s="91"/>
      <c r="D107" s="91"/>
      <c r="E107" s="91"/>
      <c r="F107" s="91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</row>
    <row r="108" spans="1:22" s="92" customFormat="1" x14ac:dyDescent="0.25">
      <c r="A108" s="89"/>
      <c r="B108" s="90"/>
      <c r="C108" s="91"/>
      <c r="D108" s="91"/>
      <c r="E108" s="91"/>
      <c r="F108" s="91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</row>
    <row r="109" spans="1:22" s="92" customFormat="1" x14ac:dyDescent="0.25">
      <c r="A109" s="89"/>
      <c r="B109" s="90"/>
      <c r="C109" s="91"/>
      <c r="D109" s="91"/>
      <c r="E109" s="91"/>
      <c r="F109" s="91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</row>
    <row r="110" spans="1:22" s="92" customFormat="1" x14ac:dyDescent="0.25">
      <c r="A110" s="89"/>
      <c r="B110" s="90"/>
      <c r="C110" s="91"/>
      <c r="D110" s="91"/>
      <c r="E110" s="91"/>
      <c r="F110" s="91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</row>
    <row r="111" spans="1:22" s="92" customFormat="1" x14ac:dyDescent="0.25">
      <c r="A111" s="89"/>
      <c r="B111" s="90"/>
      <c r="C111" s="91"/>
      <c r="D111" s="91"/>
      <c r="E111" s="91"/>
      <c r="F111" s="91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</row>
    <row r="112" spans="1:22" s="92" customFormat="1" x14ac:dyDescent="0.25">
      <c r="A112" s="89"/>
      <c r="B112" s="90"/>
      <c r="C112" s="91"/>
      <c r="D112" s="91"/>
      <c r="E112" s="91"/>
      <c r="F112" s="91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</row>
    <row r="113" spans="1:22" s="92" customFormat="1" x14ac:dyDescent="0.25">
      <c r="A113" s="89"/>
      <c r="B113" s="90"/>
      <c r="C113" s="91"/>
      <c r="D113" s="91"/>
      <c r="E113" s="91"/>
      <c r="F113" s="91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</row>
    <row r="114" spans="1:22" s="92" customFormat="1" x14ac:dyDescent="0.25">
      <c r="A114" s="89"/>
      <c r="B114" s="90"/>
      <c r="C114" s="91"/>
      <c r="D114" s="91"/>
      <c r="E114" s="91"/>
      <c r="F114" s="91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</row>
    <row r="115" spans="1:22" s="92" customFormat="1" x14ac:dyDescent="0.25">
      <c r="A115" s="89"/>
      <c r="B115" s="90"/>
      <c r="C115" s="91"/>
      <c r="D115" s="91"/>
      <c r="E115" s="91"/>
      <c r="F115" s="91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</row>
    <row r="116" spans="1:22" s="92" customFormat="1" x14ac:dyDescent="0.25">
      <c r="A116" s="89"/>
      <c r="B116" s="90"/>
      <c r="C116" s="91"/>
      <c r="D116" s="91"/>
      <c r="E116" s="91"/>
      <c r="F116" s="91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</row>
    <row r="117" spans="1:22" s="92" customFormat="1" x14ac:dyDescent="0.25">
      <c r="A117" s="89"/>
      <c r="B117" s="90"/>
      <c r="C117" s="91"/>
      <c r="D117" s="91"/>
      <c r="E117" s="91"/>
      <c r="F117" s="91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</row>
    <row r="118" spans="1:22" s="92" customFormat="1" x14ac:dyDescent="0.25">
      <c r="A118" s="89"/>
      <c r="B118" s="90"/>
      <c r="C118" s="91"/>
      <c r="D118" s="91"/>
      <c r="E118" s="91"/>
      <c r="F118" s="91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</row>
    <row r="119" spans="1:22" s="92" customFormat="1" x14ac:dyDescent="0.25">
      <c r="A119" s="89"/>
      <c r="B119" s="90"/>
      <c r="C119" s="91"/>
      <c r="D119" s="91"/>
      <c r="E119" s="91"/>
      <c r="F119" s="91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</row>
    <row r="120" spans="1:22" s="92" customFormat="1" x14ac:dyDescent="0.25">
      <c r="A120" s="89"/>
      <c r="B120" s="90"/>
      <c r="C120" s="91"/>
      <c r="D120" s="91"/>
      <c r="E120" s="91"/>
      <c r="F120" s="91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</row>
    <row r="121" spans="1:22" s="92" customFormat="1" x14ac:dyDescent="0.25">
      <c r="A121" s="89"/>
      <c r="B121" s="90"/>
      <c r="C121" s="91"/>
      <c r="D121" s="91"/>
      <c r="E121" s="91"/>
      <c r="F121" s="91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</row>
    <row r="122" spans="1:22" s="92" customFormat="1" x14ac:dyDescent="0.25">
      <c r="A122" s="89"/>
      <c r="B122" s="90"/>
      <c r="C122" s="91"/>
      <c r="D122" s="91"/>
      <c r="E122" s="91"/>
      <c r="F122" s="91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</row>
    <row r="123" spans="1:22" s="92" customFormat="1" x14ac:dyDescent="0.25">
      <c r="A123" s="89"/>
      <c r="B123" s="90"/>
      <c r="C123" s="91"/>
      <c r="D123" s="91"/>
      <c r="E123" s="91"/>
      <c r="F123" s="91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</row>
    <row r="124" spans="1:22" s="92" customFormat="1" x14ac:dyDescent="0.25">
      <c r="A124" s="89"/>
      <c r="B124" s="90"/>
      <c r="C124" s="91"/>
      <c r="D124" s="91"/>
      <c r="E124" s="91"/>
      <c r="F124" s="91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</row>
    <row r="125" spans="1:22" s="92" customFormat="1" x14ac:dyDescent="0.25">
      <c r="A125" s="89"/>
      <c r="B125" s="90"/>
      <c r="C125" s="91"/>
      <c r="D125" s="91"/>
      <c r="E125" s="91"/>
      <c r="F125" s="91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</row>
    <row r="126" spans="1:22" s="92" customFormat="1" x14ac:dyDescent="0.25">
      <c r="A126" s="89"/>
      <c r="B126" s="90"/>
      <c r="C126" s="91"/>
      <c r="D126" s="91"/>
      <c r="E126" s="91"/>
      <c r="F126" s="91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</row>
    <row r="127" spans="1:22" s="92" customFormat="1" x14ac:dyDescent="0.25">
      <c r="A127" s="89"/>
      <c r="B127" s="90"/>
      <c r="C127" s="91"/>
      <c r="D127" s="91"/>
      <c r="E127" s="91"/>
      <c r="F127" s="91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</row>
    <row r="128" spans="1:22" s="92" customFormat="1" ht="15.75" customHeight="1" x14ac:dyDescent="0.25">
      <c r="A128" s="89"/>
      <c r="B128" s="90"/>
      <c r="C128" s="91"/>
      <c r="D128" s="91"/>
      <c r="E128" s="91"/>
      <c r="F128" s="91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</row>
  </sheetData>
  <autoFilter ref="A26:V91"/>
  <mergeCells count="25">
    <mergeCell ref="R25:V25"/>
    <mergeCell ref="E23:F24"/>
    <mergeCell ref="H23:Q23"/>
    <mergeCell ref="R23:V23"/>
    <mergeCell ref="H24:I24"/>
    <mergeCell ref="J24:K24"/>
    <mergeCell ref="L24:M24"/>
    <mergeCell ref="N24:O24"/>
    <mergeCell ref="P24:Q24"/>
    <mergeCell ref="A10:B10"/>
    <mergeCell ref="G10:J10"/>
    <mergeCell ref="A18:V18"/>
    <mergeCell ref="A22:A25"/>
    <mergeCell ref="B22:B25"/>
    <mergeCell ref="C22:D22"/>
    <mergeCell ref="E22:F22"/>
    <mergeCell ref="G22:G24"/>
    <mergeCell ref="H22:V22"/>
    <mergeCell ref="C23:D24"/>
    <mergeCell ref="G6:J6"/>
    <mergeCell ref="K6:L6"/>
    <mergeCell ref="G7:J7"/>
    <mergeCell ref="K7:L7"/>
    <mergeCell ref="K8:L8"/>
    <mergeCell ref="G9:J9"/>
  </mergeCells>
  <pageMargins left="0.23622047244094491" right="0.23622047244094491" top="0" bottom="0" header="0.31496062992125984" footer="0.31496062992125984"/>
  <pageSetup paperSize="8" scale="62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I42"/>
  <sheetViews>
    <sheetView view="pageBreakPreview" zoomScale="80" zoomScaleNormal="77" zoomScaleSheetLayoutView="80" workbookViewId="0">
      <selection activeCell="D22" sqref="D22"/>
    </sheetView>
  </sheetViews>
  <sheetFormatPr defaultRowHeight="15.75" x14ac:dyDescent="0.25"/>
  <cols>
    <col min="1" max="1" width="7.42578125" style="147" customWidth="1"/>
    <col min="2" max="2" width="70.42578125" style="148" customWidth="1"/>
    <col min="3" max="3" width="11.140625" style="149" hidden="1" customWidth="1"/>
    <col min="4" max="4" width="11.42578125" style="149" hidden="1" customWidth="1"/>
    <col min="5" max="6" width="10.28515625" style="149" hidden="1" customWidth="1"/>
    <col min="7" max="8" width="10.28515625" style="149" customWidth="1"/>
    <col min="9" max="9" width="18.28515625" style="149" customWidth="1"/>
    <col min="10" max="10" width="10.28515625" style="149" customWidth="1"/>
    <col min="11" max="13" width="10.85546875" style="149" customWidth="1"/>
    <col min="14" max="14" width="13" style="149" customWidth="1"/>
    <col min="15" max="15" width="10.85546875" style="149" customWidth="1"/>
    <col min="16" max="16" width="10.28515625" style="149" customWidth="1"/>
    <col min="17" max="21" width="12.7109375" style="149" customWidth="1"/>
    <col min="22" max="23" width="10.28515625" style="149" hidden="1" customWidth="1"/>
    <col min="24" max="24" width="11.42578125" style="149" hidden="1" customWidth="1"/>
    <col min="25" max="25" width="10.28515625" style="149" hidden="1" customWidth="1"/>
    <col min="26" max="26" width="9.140625" style="149"/>
    <col min="27" max="27" width="10.28515625" style="149" customWidth="1"/>
    <col min="28" max="28" width="19.7109375" style="149" customWidth="1"/>
    <col min="29" max="29" width="12" style="149" customWidth="1"/>
    <col min="30" max="31" width="9.140625" style="149"/>
    <col min="32" max="32" width="18.85546875" style="149" customWidth="1"/>
    <col min="33" max="33" width="11.7109375" style="149" customWidth="1"/>
    <col min="34" max="34" width="9.140625" style="149"/>
    <col min="35" max="35" width="11" style="149" customWidth="1"/>
    <col min="36" max="16384" width="9.140625" style="97"/>
  </cols>
  <sheetData>
    <row r="1" spans="1:35" x14ac:dyDescent="0.25">
      <c r="A1" s="94"/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</row>
    <row r="2" spans="1:35" x14ac:dyDescent="0.25">
      <c r="A2" s="94"/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8" t="s">
        <v>131</v>
      </c>
    </row>
    <row r="3" spans="1:35" x14ac:dyDescent="0.25">
      <c r="A3" s="94"/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8" t="s">
        <v>1</v>
      </c>
    </row>
    <row r="4" spans="1:35" x14ac:dyDescent="0.25">
      <c r="A4" s="94"/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8" t="s">
        <v>2</v>
      </c>
    </row>
    <row r="5" spans="1:35" x14ac:dyDescent="0.25">
      <c r="A5" s="94"/>
      <c r="B5" s="95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8"/>
      <c r="AI5" s="96"/>
    </row>
    <row r="6" spans="1:35" x14ac:dyDescent="0.25">
      <c r="A6" s="99" t="s">
        <v>132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</row>
    <row r="7" spans="1:35" x14ac:dyDescent="0.25">
      <c r="A7" s="94"/>
      <c r="B7" s="95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</row>
    <row r="8" spans="1:35" s="101" customFormat="1" ht="16.5" thickBot="1" x14ac:dyDescent="0.3">
      <c r="A8" s="94"/>
      <c r="B8" s="95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100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8"/>
    </row>
    <row r="9" spans="1:35" s="101" customFormat="1" x14ac:dyDescent="0.25">
      <c r="A9" s="102" t="s">
        <v>18</v>
      </c>
      <c r="B9" s="103" t="s">
        <v>133</v>
      </c>
      <c r="C9" s="104" t="s">
        <v>134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3" t="s">
        <v>135</v>
      </c>
      <c r="R9" s="103"/>
      <c r="S9" s="103"/>
      <c r="T9" s="103"/>
      <c r="U9" s="103"/>
      <c r="V9" s="104" t="s">
        <v>136</v>
      </c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5"/>
    </row>
    <row r="10" spans="1:35" s="101" customFormat="1" x14ac:dyDescent="0.25">
      <c r="A10" s="106"/>
      <c r="B10" s="107"/>
      <c r="C10" s="107" t="s">
        <v>137</v>
      </c>
      <c r="D10" s="107"/>
      <c r="E10" s="107"/>
      <c r="F10" s="107"/>
      <c r="G10" s="108" t="s">
        <v>138</v>
      </c>
      <c r="H10" s="108"/>
      <c r="I10" s="108"/>
      <c r="J10" s="108"/>
      <c r="K10" s="108" t="s">
        <v>139</v>
      </c>
      <c r="L10" s="108"/>
      <c r="M10" s="108"/>
      <c r="N10" s="108"/>
      <c r="O10" s="108"/>
      <c r="P10" s="109" t="s">
        <v>140</v>
      </c>
      <c r="Q10" s="107"/>
      <c r="R10" s="107"/>
      <c r="S10" s="107"/>
      <c r="T10" s="107"/>
      <c r="U10" s="107"/>
      <c r="V10" s="107" t="s">
        <v>137</v>
      </c>
      <c r="W10" s="107"/>
      <c r="X10" s="107"/>
      <c r="Y10" s="107"/>
      <c r="Z10" s="108" t="s">
        <v>138</v>
      </c>
      <c r="AA10" s="108"/>
      <c r="AB10" s="108"/>
      <c r="AC10" s="108"/>
      <c r="AD10" s="108" t="s">
        <v>139</v>
      </c>
      <c r="AE10" s="108"/>
      <c r="AF10" s="108"/>
      <c r="AG10" s="108"/>
      <c r="AH10" s="108"/>
      <c r="AI10" s="110" t="s">
        <v>141</v>
      </c>
    </row>
    <row r="11" spans="1:35" s="101" customFormat="1" ht="78.75" x14ac:dyDescent="0.25">
      <c r="A11" s="106"/>
      <c r="B11" s="107"/>
      <c r="C11" s="111" t="s">
        <v>142</v>
      </c>
      <c r="D11" s="112" t="s">
        <v>143</v>
      </c>
      <c r="E11" s="113" t="s">
        <v>144</v>
      </c>
      <c r="F11" s="113" t="s">
        <v>145</v>
      </c>
      <c r="G11" s="111" t="s">
        <v>142</v>
      </c>
      <c r="H11" s="112" t="s">
        <v>143</v>
      </c>
      <c r="I11" s="112" t="s">
        <v>146</v>
      </c>
      <c r="J11" s="112" t="s">
        <v>147</v>
      </c>
      <c r="K11" s="111" t="s">
        <v>148</v>
      </c>
      <c r="L11" s="112" t="s">
        <v>143</v>
      </c>
      <c r="M11" s="114" t="s">
        <v>149</v>
      </c>
      <c r="N11" s="114" t="s">
        <v>150</v>
      </c>
      <c r="O11" s="112" t="s">
        <v>151</v>
      </c>
      <c r="P11" s="109"/>
      <c r="Q11" s="113" t="s">
        <v>152</v>
      </c>
      <c r="R11" s="113" t="s">
        <v>153</v>
      </c>
      <c r="S11" s="113" t="s">
        <v>154</v>
      </c>
      <c r="T11" s="113" t="s">
        <v>155</v>
      </c>
      <c r="U11" s="113" t="s">
        <v>156</v>
      </c>
      <c r="V11" s="111" t="s">
        <v>142</v>
      </c>
      <c r="W11" s="115" t="s">
        <v>157</v>
      </c>
      <c r="X11" s="113" t="s">
        <v>144</v>
      </c>
      <c r="Y11" s="113" t="s">
        <v>158</v>
      </c>
      <c r="Z11" s="111" t="s">
        <v>142</v>
      </c>
      <c r="AA11" s="112" t="s">
        <v>143</v>
      </c>
      <c r="AB11" s="112" t="s">
        <v>146</v>
      </c>
      <c r="AC11" s="112" t="s">
        <v>147</v>
      </c>
      <c r="AD11" s="111" t="s">
        <v>148</v>
      </c>
      <c r="AE11" s="112" t="s">
        <v>143</v>
      </c>
      <c r="AF11" s="114" t="s">
        <v>149</v>
      </c>
      <c r="AG11" s="111" t="s">
        <v>150</v>
      </c>
      <c r="AH11" s="112" t="s">
        <v>151</v>
      </c>
      <c r="AI11" s="116"/>
    </row>
    <row r="12" spans="1:35" s="123" customFormat="1" ht="19.5" customHeight="1" x14ac:dyDescent="0.25">
      <c r="A12" s="117"/>
      <c r="B12" s="117" t="s">
        <v>43</v>
      </c>
      <c r="C12" s="118"/>
      <c r="D12" s="119"/>
      <c r="E12" s="120"/>
      <c r="F12" s="120"/>
      <c r="G12" s="118"/>
      <c r="H12" s="119"/>
      <c r="I12" s="119"/>
      <c r="J12" s="119"/>
      <c r="K12" s="118"/>
      <c r="L12" s="119"/>
      <c r="M12" s="118"/>
      <c r="N12" s="118"/>
      <c r="O12" s="119"/>
      <c r="P12" s="118"/>
      <c r="Q12" s="121">
        <f>Q13+Q25</f>
        <v>229.9999968308</v>
      </c>
      <c r="R12" s="121">
        <f>R13+R25</f>
        <v>7.4051193241560007</v>
      </c>
      <c r="S12" s="121">
        <f>S13+S25</f>
        <v>127.87194027864</v>
      </c>
      <c r="T12" s="121">
        <f>T13+T25</f>
        <v>69.872430570631991</v>
      </c>
      <c r="U12" s="121">
        <f>U13+U25</f>
        <v>24.850506657372001</v>
      </c>
      <c r="V12" s="122">
        <f>V13+V27</f>
        <v>0</v>
      </c>
      <c r="W12" s="122">
        <f>W13+W27</f>
        <v>0</v>
      </c>
      <c r="X12" s="122">
        <f>X13+X27</f>
        <v>0</v>
      </c>
      <c r="Y12" s="122">
        <f>Y13+Y27</f>
        <v>0</v>
      </c>
      <c r="Z12" s="118"/>
      <c r="AA12" s="119"/>
      <c r="AB12" s="119"/>
      <c r="AC12" s="119"/>
      <c r="AD12" s="118"/>
      <c r="AE12" s="119"/>
      <c r="AF12" s="118"/>
      <c r="AG12" s="118"/>
      <c r="AH12" s="119"/>
      <c r="AI12" s="119"/>
    </row>
    <row r="13" spans="1:35" s="101" customFormat="1" ht="22.5" customHeight="1" x14ac:dyDescent="0.25">
      <c r="A13" s="117" t="s">
        <v>44</v>
      </c>
      <c r="B13" s="124" t="s">
        <v>45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1">
        <f>Q14+Q16+Q17+Q19+Q20</f>
        <v>16.658147</v>
      </c>
      <c r="R13" s="121">
        <f>R14+R16+R17+R19+R20</f>
        <v>1.1560246999999999</v>
      </c>
      <c r="S13" s="121">
        <f>S14+S16+S17+S19+S20</f>
        <v>8.5882249500000007</v>
      </c>
      <c r="T13" s="121">
        <f>T14+T16+T17+T19+T20</f>
        <v>5.3123000000000005</v>
      </c>
      <c r="U13" s="121">
        <f>U14+U16+U17+U19+U20</f>
        <v>1.6015973500000003</v>
      </c>
      <c r="V13" s="120"/>
      <c r="W13" s="120"/>
      <c r="X13" s="120"/>
      <c r="Y13" s="120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</row>
    <row r="14" spans="1:35" s="101" customFormat="1" ht="22.5" customHeight="1" x14ac:dyDescent="0.25">
      <c r="A14" s="117" t="s">
        <v>46</v>
      </c>
      <c r="B14" s="124" t="s">
        <v>47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1">
        <f>Q15</f>
        <v>5</v>
      </c>
      <c r="R14" s="121">
        <f>R15</f>
        <v>0.5</v>
      </c>
      <c r="S14" s="121">
        <f>S15</f>
        <v>1.5</v>
      </c>
      <c r="T14" s="121">
        <f>T15</f>
        <v>2.75</v>
      </c>
      <c r="U14" s="121">
        <f>U15</f>
        <v>0.25</v>
      </c>
      <c r="V14" s="121"/>
      <c r="W14" s="120"/>
      <c r="X14" s="120"/>
      <c r="Y14" s="120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</row>
    <row r="15" spans="1:35" s="101" customFormat="1" x14ac:dyDescent="0.25">
      <c r="A15" s="126"/>
      <c r="B15" s="127" t="s">
        <v>159</v>
      </c>
      <c r="C15" s="126"/>
      <c r="D15" s="126"/>
      <c r="E15" s="126"/>
      <c r="F15" s="126"/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/>
      <c r="Q15" s="128">
        <v>5</v>
      </c>
      <c r="R15" s="128">
        <v>0.5</v>
      </c>
      <c r="S15" s="128">
        <v>1.5</v>
      </c>
      <c r="T15" s="128">
        <v>2.75</v>
      </c>
      <c r="U15" s="128">
        <v>0.25</v>
      </c>
      <c r="V15" s="126"/>
      <c r="W15" s="126"/>
      <c r="X15" s="126"/>
      <c r="Y15" s="126"/>
      <c r="Z15" s="129">
        <v>0</v>
      </c>
      <c r="AA15" s="129">
        <v>0</v>
      </c>
      <c r="AB15" s="130">
        <v>0</v>
      </c>
      <c r="AC15" s="130">
        <v>0</v>
      </c>
      <c r="AD15" s="126">
        <v>0</v>
      </c>
      <c r="AE15" s="126">
        <v>0</v>
      </c>
      <c r="AF15" s="126">
        <v>0</v>
      </c>
      <c r="AG15" s="126">
        <v>0</v>
      </c>
      <c r="AH15" s="131">
        <v>0</v>
      </c>
      <c r="AI15" s="126"/>
    </row>
    <row r="16" spans="1:35" s="123" customFormat="1" ht="22.5" customHeight="1" x14ac:dyDescent="0.25">
      <c r="A16" s="124" t="s">
        <v>49</v>
      </c>
      <c r="B16" s="132" t="str">
        <f>' 1.4 Минэнерго '!B25</f>
        <v>Создание систем противоаварийной и режимной автоматики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34"/>
      <c r="AH16" s="135"/>
      <c r="AI16" s="135"/>
    </row>
    <row r="17" spans="1:35" s="123" customFormat="1" ht="21.75" customHeight="1" x14ac:dyDescent="0.25">
      <c r="A17" s="124" t="s">
        <v>51</v>
      </c>
      <c r="B17" s="132" t="str">
        <f>' 1.4 Минэнерго '!B26</f>
        <v xml:space="preserve">Создание систем телемеханики  и связи 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33">
        <f>Q18</f>
        <v>8.5410000000000004</v>
      </c>
      <c r="R17" s="133">
        <f>R18</f>
        <v>0.51246000000000003</v>
      </c>
      <c r="S17" s="133">
        <f>S18</f>
        <v>4.2705000000000002</v>
      </c>
      <c r="T17" s="133">
        <f>T18</f>
        <v>2.5623</v>
      </c>
      <c r="U17" s="133">
        <f>U18</f>
        <v>1.1957400000000002</v>
      </c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34"/>
      <c r="AH17" s="136"/>
      <c r="AI17" s="136"/>
    </row>
    <row r="18" spans="1:35" s="101" customFormat="1" ht="31.5" x14ac:dyDescent="0.25">
      <c r="A18" s="126"/>
      <c r="B18" s="127" t="s">
        <v>53</v>
      </c>
      <c r="C18" s="126"/>
      <c r="D18" s="126"/>
      <c r="E18" s="126"/>
      <c r="F18" s="126"/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26">
        <v>0</v>
      </c>
      <c r="M18" s="126">
        <v>0</v>
      </c>
      <c r="N18" s="126">
        <v>0</v>
      </c>
      <c r="O18" s="126">
        <v>0</v>
      </c>
      <c r="P18" s="126"/>
      <c r="Q18" s="128">
        <v>8.5410000000000004</v>
      </c>
      <c r="R18" s="128">
        <v>0.51246000000000003</v>
      </c>
      <c r="S18" s="128">
        <v>4.2705000000000002</v>
      </c>
      <c r="T18" s="128">
        <v>2.5623</v>
      </c>
      <c r="U18" s="128">
        <v>1.1957400000000002</v>
      </c>
      <c r="V18" s="126"/>
      <c r="W18" s="126"/>
      <c r="X18" s="126"/>
      <c r="Y18" s="126"/>
      <c r="Z18" s="126">
        <v>0</v>
      </c>
      <c r="AA18" s="126">
        <v>0</v>
      </c>
      <c r="AB18" s="130">
        <v>0</v>
      </c>
      <c r="AC18" s="130">
        <v>0</v>
      </c>
      <c r="AD18" s="126">
        <v>0</v>
      </c>
      <c r="AE18" s="126">
        <v>0</v>
      </c>
      <c r="AF18" s="126">
        <v>0</v>
      </c>
      <c r="AG18" s="126">
        <v>0</v>
      </c>
      <c r="AH18" s="131">
        <v>0</v>
      </c>
      <c r="AI18" s="126"/>
    </row>
    <row r="19" spans="1:35" s="123" customFormat="1" ht="31.5" x14ac:dyDescent="0.25">
      <c r="A19" s="124" t="s">
        <v>54</v>
      </c>
      <c r="B19" s="132" t="str">
        <f>' 1.4 Минэнерго '!B28</f>
        <v>Установка устройств регулирования напряжения и компенсации реактивной мощности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33">
        <v>0</v>
      </c>
      <c r="R19" s="133">
        <v>0</v>
      </c>
      <c r="S19" s="133">
        <v>0</v>
      </c>
      <c r="T19" s="133">
        <v>0</v>
      </c>
      <c r="U19" s="133">
        <v>0</v>
      </c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34"/>
      <c r="AH19" s="135"/>
      <c r="AI19" s="124"/>
    </row>
    <row r="20" spans="1:35" s="123" customFormat="1" x14ac:dyDescent="0.25">
      <c r="A20" s="124" t="s">
        <v>56</v>
      </c>
      <c r="B20" s="132" t="str">
        <f>' 1.4 Минэнерго '!B29</f>
        <v xml:space="preserve">Прочее 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3">
        <f>SUM(Q21:Q24)</f>
        <v>3.1171470000000001</v>
      </c>
      <c r="R20" s="133">
        <f>SUM(R21:R24)</f>
        <v>0.14356469999999999</v>
      </c>
      <c r="S20" s="133">
        <f>SUM(S21:S24)</f>
        <v>2.8177249499999997</v>
      </c>
      <c r="T20" s="133">
        <f>SUM(T21:T24)</f>
        <v>0</v>
      </c>
      <c r="U20" s="133">
        <f>SUM(U21:U24)</f>
        <v>0.15585735000000001</v>
      </c>
      <c r="V20" s="137"/>
      <c r="W20" s="137"/>
      <c r="X20" s="137"/>
      <c r="Y20" s="137"/>
      <c r="Z20" s="137"/>
      <c r="AA20" s="137"/>
      <c r="AB20" s="137"/>
      <c r="AC20" s="137"/>
      <c r="AD20" s="138"/>
      <c r="AE20" s="138"/>
      <c r="AF20" s="138"/>
      <c r="AG20" s="138"/>
      <c r="AH20" s="139"/>
      <c r="AI20" s="137"/>
    </row>
    <row r="21" spans="1:35" s="101" customFormat="1" x14ac:dyDescent="0.25">
      <c r="A21" s="126"/>
      <c r="B21" s="127" t="s">
        <v>58</v>
      </c>
      <c r="C21" s="126"/>
      <c r="D21" s="126"/>
      <c r="E21" s="126"/>
      <c r="F21" s="126"/>
      <c r="G21" s="126">
        <v>0</v>
      </c>
      <c r="H21" s="126">
        <v>0</v>
      </c>
      <c r="I21" s="126">
        <v>0</v>
      </c>
      <c r="J21" s="126">
        <v>0</v>
      </c>
      <c r="K21" s="126">
        <v>0</v>
      </c>
      <c r="L21" s="126">
        <v>0</v>
      </c>
      <c r="M21" s="126">
        <v>0</v>
      </c>
      <c r="N21" s="126">
        <v>0</v>
      </c>
      <c r="O21" s="126">
        <v>0</v>
      </c>
      <c r="P21" s="126"/>
      <c r="Q21" s="128">
        <v>1.6815</v>
      </c>
      <c r="R21" s="128">
        <v>0</v>
      </c>
      <c r="S21" s="128">
        <v>1.5974249999999999</v>
      </c>
      <c r="T21" s="128">
        <v>0</v>
      </c>
      <c r="U21" s="128">
        <v>8.4075000000000011E-2</v>
      </c>
      <c r="V21" s="126"/>
      <c r="W21" s="126"/>
      <c r="X21" s="126"/>
      <c r="Y21" s="126"/>
      <c r="Z21" s="126">
        <v>0</v>
      </c>
      <c r="AA21" s="126">
        <v>0</v>
      </c>
      <c r="AB21" s="130">
        <v>0</v>
      </c>
      <c r="AC21" s="130">
        <v>0</v>
      </c>
      <c r="AD21" s="126">
        <v>0</v>
      </c>
      <c r="AE21" s="126">
        <v>0</v>
      </c>
      <c r="AF21" s="126">
        <v>0</v>
      </c>
      <c r="AG21" s="126">
        <v>0</v>
      </c>
      <c r="AH21" s="131">
        <v>0</v>
      </c>
      <c r="AI21" s="126"/>
    </row>
    <row r="22" spans="1:35" s="101" customFormat="1" ht="63" x14ac:dyDescent="0.25">
      <c r="A22" s="126"/>
      <c r="B22" s="127" t="s">
        <v>59</v>
      </c>
      <c r="C22" s="126"/>
      <c r="D22" s="126"/>
      <c r="E22" s="126"/>
      <c r="F22" s="126"/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6"/>
      <c r="Q22" s="128">
        <v>0.16370965999999998</v>
      </c>
      <c r="R22" s="128">
        <v>1.6370965999999997E-2</v>
      </c>
      <c r="S22" s="128">
        <v>0.13915321099999997</v>
      </c>
      <c r="T22" s="128">
        <v>0</v>
      </c>
      <c r="U22" s="128">
        <v>8.1854829999999986E-3</v>
      </c>
      <c r="V22" s="126"/>
      <c r="W22" s="126"/>
      <c r="X22" s="126"/>
      <c r="Y22" s="126"/>
      <c r="Z22" s="126">
        <v>0</v>
      </c>
      <c r="AA22" s="126">
        <v>0</v>
      </c>
      <c r="AB22" s="130">
        <v>0</v>
      </c>
      <c r="AC22" s="130">
        <v>0</v>
      </c>
      <c r="AD22" s="126">
        <v>0</v>
      </c>
      <c r="AE22" s="126">
        <v>0</v>
      </c>
      <c r="AF22" s="126">
        <v>0</v>
      </c>
      <c r="AG22" s="126">
        <v>0</v>
      </c>
      <c r="AH22" s="131">
        <v>0</v>
      </c>
      <c r="AI22" s="126"/>
    </row>
    <row r="23" spans="1:35" s="101" customFormat="1" ht="47.25" x14ac:dyDescent="0.25">
      <c r="A23" s="126"/>
      <c r="B23" s="127" t="s">
        <v>60</v>
      </c>
      <c r="C23" s="126"/>
      <c r="D23" s="126"/>
      <c r="E23" s="126"/>
      <c r="F23" s="126"/>
      <c r="G23" s="126">
        <v>0</v>
      </c>
      <c r="H23" s="126">
        <v>0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26"/>
      <c r="Q23" s="128">
        <v>1.0445631399999999</v>
      </c>
      <c r="R23" s="128">
        <v>0.10445631399999999</v>
      </c>
      <c r="S23" s="128">
        <v>0.8878786689999999</v>
      </c>
      <c r="T23" s="128">
        <v>0</v>
      </c>
      <c r="U23" s="128">
        <v>5.2228156999999997E-2</v>
      </c>
      <c r="V23" s="126"/>
      <c r="W23" s="126"/>
      <c r="X23" s="126"/>
      <c r="Y23" s="126"/>
      <c r="Z23" s="126">
        <v>0</v>
      </c>
      <c r="AA23" s="126">
        <v>0</v>
      </c>
      <c r="AB23" s="130">
        <v>0</v>
      </c>
      <c r="AC23" s="130">
        <v>0</v>
      </c>
      <c r="AD23" s="126">
        <v>0</v>
      </c>
      <c r="AE23" s="126">
        <v>0</v>
      </c>
      <c r="AF23" s="126">
        <v>0</v>
      </c>
      <c r="AG23" s="126">
        <v>0</v>
      </c>
      <c r="AH23" s="131">
        <v>0</v>
      </c>
      <c r="AI23" s="126"/>
    </row>
    <row r="24" spans="1:35" s="101" customFormat="1" ht="47.25" x14ac:dyDescent="0.25">
      <c r="A24" s="126"/>
      <c r="B24" s="127" t="s">
        <v>160</v>
      </c>
      <c r="C24" s="126"/>
      <c r="D24" s="126"/>
      <c r="E24" s="126"/>
      <c r="F24" s="126"/>
      <c r="G24" s="126">
        <v>0</v>
      </c>
      <c r="H24" s="126">
        <v>0</v>
      </c>
      <c r="I24" s="126">
        <v>0</v>
      </c>
      <c r="J24" s="126">
        <v>0</v>
      </c>
      <c r="K24" s="126">
        <v>0</v>
      </c>
      <c r="L24" s="126">
        <v>0</v>
      </c>
      <c r="M24" s="126">
        <v>0</v>
      </c>
      <c r="N24" s="126">
        <v>0</v>
      </c>
      <c r="O24" s="126">
        <v>0</v>
      </c>
      <c r="P24" s="126"/>
      <c r="Q24" s="128">
        <v>0.2273742</v>
      </c>
      <c r="R24" s="128">
        <v>2.2737420000000001E-2</v>
      </c>
      <c r="S24" s="128">
        <v>0.19326806999999999</v>
      </c>
      <c r="T24" s="128">
        <v>0</v>
      </c>
      <c r="U24" s="128">
        <v>1.1368710000000001E-2</v>
      </c>
      <c r="V24" s="126"/>
      <c r="W24" s="126"/>
      <c r="X24" s="126"/>
      <c r="Y24" s="126"/>
      <c r="Z24" s="126">
        <v>0</v>
      </c>
      <c r="AA24" s="126">
        <v>0</v>
      </c>
      <c r="AB24" s="130">
        <v>0</v>
      </c>
      <c r="AC24" s="130">
        <v>0</v>
      </c>
      <c r="AD24" s="126">
        <v>0</v>
      </c>
      <c r="AE24" s="126">
        <v>0</v>
      </c>
      <c r="AF24" s="126">
        <v>0</v>
      </c>
      <c r="AG24" s="126">
        <v>0</v>
      </c>
      <c r="AH24" s="131">
        <v>0</v>
      </c>
      <c r="AI24" s="126"/>
    </row>
    <row r="25" spans="1:35" s="123" customFormat="1" ht="24.75" customHeight="1" x14ac:dyDescent="0.25">
      <c r="A25" s="124" t="s">
        <v>62</v>
      </c>
      <c r="B25" s="132" t="str">
        <f>' 1.4 Минэнерго '!B34</f>
        <v>Новое строительство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33">
        <f>Q26+Q27</f>
        <v>213.34184983080002</v>
      </c>
      <c r="R25" s="133">
        <f>R26+R27</f>
        <v>6.249094624156001</v>
      </c>
      <c r="S25" s="133">
        <f>S26+S27</f>
        <v>119.28371532864</v>
      </c>
      <c r="T25" s="133">
        <f>T26+T27</f>
        <v>64.560130570631998</v>
      </c>
      <c r="U25" s="133">
        <f>U26+U27</f>
        <v>23.248909307372003</v>
      </c>
      <c r="V25" s="124"/>
      <c r="W25" s="124"/>
      <c r="X25" s="124"/>
      <c r="Y25" s="124"/>
      <c r="Z25" s="124"/>
      <c r="AA25" s="124"/>
      <c r="AB25" s="134"/>
      <c r="AC25" s="136"/>
      <c r="AD25" s="124"/>
      <c r="AE25" s="124"/>
      <c r="AF25" s="124"/>
      <c r="AG25" s="124"/>
      <c r="AH25" s="140"/>
      <c r="AI25" s="124"/>
    </row>
    <row r="26" spans="1:35" s="123" customFormat="1" ht="24.75" customHeight="1" x14ac:dyDescent="0.25">
      <c r="A26" s="141" t="s">
        <v>64</v>
      </c>
      <c r="B26" s="132" t="str">
        <f>' 1.4 Минэнерго '!B35</f>
        <v>Энергосбережение и повышение энергетической эффективности</v>
      </c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33">
        <v>0</v>
      </c>
      <c r="R26" s="133">
        <v>0</v>
      </c>
      <c r="S26" s="133">
        <v>0</v>
      </c>
      <c r="T26" s="133">
        <v>0</v>
      </c>
      <c r="U26" s="133">
        <v>0</v>
      </c>
      <c r="V26" s="124"/>
      <c r="W26" s="124"/>
      <c r="X26" s="124"/>
      <c r="Y26" s="124"/>
      <c r="Z26" s="124"/>
      <c r="AA26" s="124"/>
      <c r="AB26" s="134"/>
      <c r="AC26" s="136"/>
      <c r="AD26" s="124"/>
      <c r="AE26" s="124"/>
      <c r="AF26" s="124"/>
      <c r="AG26" s="124"/>
      <c r="AH26" s="140"/>
      <c r="AI26" s="124"/>
    </row>
    <row r="27" spans="1:35" s="123" customFormat="1" ht="33.75" customHeight="1" x14ac:dyDescent="0.25">
      <c r="A27" s="141" t="s">
        <v>65</v>
      </c>
      <c r="B27" s="132" t="str">
        <f>' 1.4 Минэнерго '!B36</f>
        <v>Прочее новое строительство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33">
        <f>SUM(Q28:Q40)</f>
        <v>213.34184983080002</v>
      </c>
      <c r="R27" s="133">
        <f>SUM(R28:R40)</f>
        <v>6.249094624156001</v>
      </c>
      <c r="S27" s="133">
        <f>SUM(S28:S40)</f>
        <v>119.28371532864</v>
      </c>
      <c r="T27" s="133">
        <f>SUM(T28:T40)</f>
        <v>64.560130570631998</v>
      </c>
      <c r="U27" s="133">
        <f>SUM(U28:U40)</f>
        <v>23.248909307372003</v>
      </c>
      <c r="V27" s="124"/>
      <c r="W27" s="124"/>
      <c r="X27" s="124"/>
      <c r="Y27" s="124"/>
      <c r="Z27" s="124"/>
      <c r="AA27" s="124"/>
      <c r="AB27" s="134"/>
      <c r="AC27" s="136"/>
      <c r="AD27" s="124"/>
      <c r="AE27" s="124"/>
      <c r="AF27" s="124"/>
      <c r="AG27" s="124"/>
      <c r="AH27" s="140"/>
      <c r="AI27" s="124"/>
    </row>
    <row r="28" spans="1:35" s="101" customFormat="1" ht="42" customHeight="1" x14ac:dyDescent="0.25">
      <c r="A28" s="126"/>
      <c r="B28" s="127" t="s">
        <v>67</v>
      </c>
      <c r="C28" s="126"/>
      <c r="D28" s="126"/>
      <c r="E28" s="126"/>
      <c r="F28" s="126"/>
      <c r="G28" s="126">
        <v>0</v>
      </c>
      <c r="H28" s="126">
        <v>0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/>
      <c r="Q28" s="128">
        <v>62.81</v>
      </c>
      <c r="R28" s="128">
        <v>0</v>
      </c>
      <c r="S28" s="128">
        <v>15.702500000000001</v>
      </c>
      <c r="T28" s="128">
        <v>43.966999999999999</v>
      </c>
      <c r="U28" s="128">
        <v>3.1405000000000003</v>
      </c>
      <c r="V28" s="126"/>
      <c r="W28" s="126"/>
      <c r="X28" s="126"/>
      <c r="Y28" s="126"/>
      <c r="Z28" s="126">
        <v>2015</v>
      </c>
      <c r="AA28" s="126">
        <v>15</v>
      </c>
      <c r="AB28" s="130">
        <v>2</v>
      </c>
      <c r="AC28" s="130">
        <v>25</v>
      </c>
      <c r="AD28" s="126">
        <v>0</v>
      </c>
      <c r="AE28" s="126">
        <v>0</v>
      </c>
      <c r="AF28" s="126">
        <v>0</v>
      </c>
      <c r="AG28" s="126">
        <v>0</v>
      </c>
      <c r="AH28" s="131">
        <v>0</v>
      </c>
      <c r="AI28" s="126"/>
    </row>
    <row r="29" spans="1:35" s="101" customFormat="1" ht="63" x14ac:dyDescent="0.25">
      <c r="A29" s="126"/>
      <c r="B29" s="127" t="s">
        <v>68</v>
      </c>
      <c r="C29" s="126"/>
      <c r="D29" s="126"/>
      <c r="E29" s="126"/>
      <c r="F29" s="126"/>
      <c r="G29" s="126">
        <v>0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/>
      <c r="Q29" s="128">
        <v>69.697858819999993</v>
      </c>
      <c r="R29" s="128">
        <v>2.9895</v>
      </c>
      <c r="S29" s="128">
        <v>35.344322351000002</v>
      </c>
      <c r="T29" s="128">
        <v>18.818421881399999</v>
      </c>
      <c r="U29" s="128">
        <v>12.545614587599998</v>
      </c>
      <c r="V29" s="126"/>
      <c r="W29" s="126"/>
      <c r="X29" s="126"/>
      <c r="Y29" s="126"/>
      <c r="Z29" s="126">
        <v>2017</v>
      </c>
      <c r="AA29" s="126">
        <v>15</v>
      </c>
      <c r="AB29" s="130">
        <v>2</v>
      </c>
      <c r="AC29" s="130">
        <v>16</v>
      </c>
      <c r="AD29" s="126">
        <v>0</v>
      </c>
      <c r="AE29" s="126">
        <v>0</v>
      </c>
      <c r="AF29" s="126">
        <v>0</v>
      </c>
      <c r="AG29" s="126">
        <v>0</v>
      </c>
      <c r="AH29" s="131">
        <v>0</v>
      </c>
      <c r="AI29" s="126"/>
    </row>
    <row r="30" spans="1:35" s="101" customFormat="1" ht="63" x14ac:dyDescent="0.25">
      <c r="A30" s="126"/>
      <c r="B30" s="127" t="s">
        <v>69</v>
      </c>
      <c r="C30" s="126"/>
      <c r="D30" s="126"/>
      <c r="E30" s="126"/>
      <c r="F30" s="126"/>
      <c r="G30" s="126">
        <v>0</v>
      </c>
      <c r="H30" s="126">
        <v>0</v>
      </c>
      <c r="I30" s="126">
        <v>0</v>
      </c>
      <c r="J30" s="126">
        <v>0</v>
      </c>
      <c r="K30" s="126">
        <v>0</v>
      </c>
      <c r="L30" s="126">
        <v>0</v>
      </c>
      <c r="M30" s="126">
        <v>0</v>
      </c>
      <c r="N30" s="126">
        <v>0</v>
      </c>
      <c r="O30" s="126">
        <v>0</v>
      </c>
      <c r="P30" s="126"/>
      <c r="Q30" s="128">
        <v>30.109729599999998</v>
      </c>
      <c r="R30" s="128">
        <v>0</v>
      </c>
      <c r="S30" s="128">
        <v>27.098756639999998</v>
      </c>
      <c r="T30" s="128">
        <v>0</v>
      </c>
      <c r="U30" s="128">
        <v>3.0109729599999997</v>
      </c>
      <c r="V30" s="126"/>
      <c r="W30" s="126"/>
      <c r="X30" s="126"/>
      <c r="Y30" s="126"/>
      <c r="Z30" s="126">
        <v>0</v>
      </c>
      <c r="AA30" s="126">
        <v>0</v>
      </c>
      <c r="AB30" s="130">
        <v>0</v>
      </c>
      <c r="AC30" s="130">
        <v>0</v>
      </c>
      <c r="AD30" s="126">
        <v>2016</v>
      </c>
      <c r="AE30" s="126">
        <v>15</v>
      </c>
      <c r="AF30" s="126" t="s">
        <v>161</v>
      </c>
      <c r="AG30" s="126" t="s">
        <v>162</v>
      </c>
      <c r="AH30" s="131">
        <v>2.7970000000000002</v>
      </c>
      <c r="AI30" s="126"/>
    </row>
    <row r="31" spans="1:35" s="101" customFormat="1" ht="63" x14ac:dyDescent="0.25">
      <c r="A31" s="126"/>
      <c r="B31" s="127" t="s">
        <v>70</v>
      </c>
      <c r="C31" s="126"/>
      <c r="D31" s="126"/>
      <c r="E31" s="126"/>
      <c r="F31" s="126"/>
      <c r="G31" s="126">
        <v>0</v>
      </c>
      <c r="H31" s="126">
        <v>0</v>
      </c>
      <c r="I31" s="126">
        <v>0</v>
      </c>
      <c r="J31" s="126">
        <v>0</v>
      </c>
      <c r="K31" s="126">
        <v>0</v>
      </c>
      <c r="L31" s="126">
        <v>0</v>
      </c>
      <c r="M31" s="126">
        <v>0</v>
      </c>
      <c r="N31" s="126">
        <v>0</v>
      </c>
      <c r="O31" s="126">
        <v>0</v>
      </c>
      <c r="P31" s="126"/>
      <c r="Q31" s="128">
        <v>0.67821680000000006</v>
      </c>
      <c r="R31" s="128">
        <v>6.7821680000000009E-2</v>
      </c>
      <c r="S31" s="128">
        <v>0.57648428000000007</v>
      </c>
      <c r="T31" s="128">
        <v>0</v>
      </c>
      <c r="U31" s="128">
        <v>3.3910840000000005E-2</v>
      </c>
      <c r="V31" s="126"/>
      <c r="W31" s="126"/>
      <c r="X31" s="126"/>
      <c r="Y31" s="126"/>
      <c r="Z31" s="126">
        <v>0</v>
      </c>
      <c r="AA31" s="126">
        <v>0</v>
      </c>
      <c r="AB31" s="130">
        <v>0</v>
      </c>
      <c r="AC31" s="130">
        <v>0</v>
      </c>
      <c r="AD31" s="126">
        <v>2016</v>
      </c>
      <c r="AE31" s="126">
        <v>15</v>
      </c>
      <c r="AF31" s="126" t="s">
        <v>163</v>
      </c>
      <c r="AG31" s="126" t="s">
        <v>164</v>
      </c>
      <c r="AH31" s="131">
        <v>0.6</v>
      </c>
      <c r="AI31" s="126"/>
    </row>
    <row r="32" spans="1:35" s="101" customFormat="1" ht="47.25" x14ac:dyDescent="0.25">
      <c r="A32" s="126"/>
      <c r="B32" s="127" t="s">
        <v>71</v>
      </c>
      <c r="C32" s="126"/>
      <c r="D32" s="126"/>
      <c r="E32" s="126"/>
      <c r="F32" s="126"/>
      <c r="G32" s="126">
        <v>0</v>
      </c>
      <c r="H32" s="126">
        <v>0</v>
      </c>
      <c r="I32" s="126">
        <v>0</v>
      </c>
      <c r="J32" s="126">
        <v>0</v>
      </c>
      <c r="K32" s="126">
        <v>0</v>
      </c>
      <c r="L32" s="126">
        <v>0</v>
      </c>
      <c r="M32" s="126">
        <v>0</v>
      </c>
      <c r="N32" s="126">
        <v>0</v>
      </c>
      <c r="O32" s="126">
        <v>0</v>
      </c>
      <c r="P32" s="126"/>
      <c r="Q32" s="128">
        <v>0.61406727999999988</v>
      </c>
      <c r="R32" s="128">
        <v>6.1406727999999994E-2</v>
      </c>
      <c r="S32" s="128">
        <v>0.52195718799999991</v>
      </c>
      <c r="T32" s="128">
        <v>0</v>
      </c>
      <c r="U32" s="128">
        <v>3.0703363999999997E-2</v>
      </c>
      <c r="V32" s="126"/>
      <c r="W32" s="126"/>
      <c r="X32" s="126"/>
      <c r="Y32" s="126"/>
      <c r="Z32" s="126">
        <v>0</v>
      </c>
      <c r="AA32" s="126">
        <v>0</v>
      </c>
      <c r="AB32" s="130">
        <v>0</v>
      </c>
      <c r="AC32" s="130">
        <v>0</v>
      </c>
      <c r="AD32" s="126">
        <v>2016</v>
      </c>
      <c r="AE32" s="126">
        <v>15</v>
      </c>
      <c r="AF32" s="126" t="s">
        <v>163</v>
      </c>
      <c r="AG32" s="126" t="s">
        <v>164</v>
      </c>
      <c r="AH32" s="131">
        <v>0.53</v>
      </c>
      <c r="AI32" s="126"/>
    </row>
    <row r="33" spans="1:35" s="101" customFormat="1" ht="47.25" x14ac:dyDescent="0.25">
      <c r="A33" s="126"/>
      <c r="B33" s="127" t="s">
        <v>72</v>
      </c>
      <c r="C33" s="126"/>
      <c r="D33" s="126"/>
      <c r="E33" s="126"/>
      <c r="F33" s="126"/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>
        <v>0</v>
      </c>
      <c r="P33" s="126"/>
      <c r="Q33" s="128">
        <v>7.7569659999999999E-2</v>
      </c>
      <c r="R33" s="128">
        <v>7.7569660000000006E-3</v>
      </c>
      <c r="S33" s="128">
        <v>6.5934210999999993E-2</v>
      </c>
      <c r="T33" s="128">
        <v>0</v>
      </c>
      <c r="U33" s="128">
        <v>3.8784830000000003E-3</v>
      </c>
      <c r="V33" s="126"/>
      <c r="W33" s="126"/>
      <c r="X33" s="126"/>
      <c r="Y33" s="126"/>
      <c r="Z33" s="126">
        <v>0</v>
      </c>
      <c r="AA33" s="126">
        <v>0</v>
      </c>
      <c r="AB33" s="130">
        <v>0</v>
      </c>
      <c r="AC33" s="130">
        <v>0</v>
      </c>
      <c r="AD33" s="126">
        <v>2016</v>
      </c>
      <c r="AE33" s="126">
        <v>15</v>
      </c>
      <c r="AF33" s="126" t="s">
        <v>163</v>
      </c>
      <c r="AG33" s="126" t="s">
        <v>164</v>
      </c>
      <c r="AH33" s="131">
        <v>7.0000000000000007E-2</v>
      </c>
      <c r="AI33" s="126"/>
    </row>
    <row r="34" spans="1:35" s="101" customFormat="1" ht="47.25" x14ac:dyDescent="0.25">
      <c r="A34" s="126"/>
      <c r="B34" s="127" t="s">
        <v>73</v>
      </c>
      <c r="C34" s="126"/>
      <c r="D34" s="126"/>
      <c r="E34" s="126"/>
      <c r="F34" s="126"/>
      <c r="G34" s="126">
        <v>0</v>
      </c>
      <c r="H34" s="126">
        <v>0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26">
        <v>0</v>
      </c>
      <c r="O34" s="126">
        <v>0</v>
      </c>
      <c r="P34" s="126"/>
      <c r="Q34" s="128">
        <v>5.7450660000000001E-2</v>
      </c>
      <c r="R34" s="128">
        <v>5.7450660000000001E-3</v>
      </c>
      <c r="S34" s="128">
        <v>4.8833060999999997E-2</v>
      </c>
      <c r="T34" s="128">
        <v>0</v>
      </c>
      <c r="U34" s="128">
        <v>2.872533E-3</v>
      </c>
      <c r="V34" s="126"/>
      <c r="W34" s="126"/>
      <c r="X34" s="126"/>
      <c r="Y34" s="126"/>
      <c r="Z34" s="126">
        <v>0</v>
      </c>
      <c r="AA34" s="126">
        <v>0</v>
      </c>
      <c r="AB34" s="130">
        <v>0</v>
      </c>
      <c r="AC34" s="130">
        <v>0</v>
      </c>
      <c r="AD34" s="126">
        <v>2016</v>
      </c>
      <c r="AE34" s="126">
        <v>15</v>
      </c>
      <c r="AF34" s="126" t="s">
        <v>163</v>
      </c>
      <c r="AG34" s="126" t="s">
        <v>164</v>
      </c>
      <c r="AH34" s="131">
        <v>0.05</v>
      </c>
      <c r="AI34" s="126"/>
    </row>
    <row r="35" spans="1:35" s="101" customFormat="1" ht="47.25" x14ac:dyDescent="0.25">
      <c r="A35" s="126"/>
      <c r="B35" s="127" t="s">
        <v>74</v>
      </c>
      <c r="C35" s="126"/>
      <c r="D35" s="126"/>
      <c r="E35" s="126"/>
      <c r="F35" s="126"/>
      <c r="G35" s="126">
        <v>0</v>
      </c>
      <c r="H35" s="126">
        <v>0</v>
      </c>
      <c r="I35" s="126">
        <v>0</v>
      </c>
      <c r="J35" s="126">
        <v>0</v>
      </c>
      <c r="K35" s="126">
        <v>0</v>
      </c>
      <c r="L35" s="126">
        <v>0</v>
      </c>
      <c r="M35" s="126">
        <v>0</v>
      </c>
      <c r="N35" s="126">
        <v>0</v>
      </c>
      <c r="O35" s="126">
        <v>0</v>
      </c>
      <c r="P35" s="126"/>
      <c r="Q35" s="128">
        <v>8.4667359999999997E-2</v>
      </c>
      <c r="R35" s="128">
        <v>8.4667360000000007E-3</v>
      </c>
      <c r="S35" s="128">
        <v>7.1967255999999993E-2</v>
      </c>
      <c r="T35" s="128">
        <v>0</v>
      </c>
      <c r="U35" s="128">
        <v>4.2333680000000004E-3</v>
      </c>
      <c r="V35" s="126"/>
      <c r="W35" s="126"/>
      <c r="X35" s="126"/>
      <c r="Y35" s="126"/>
      <c r="Z35" s="126">
        <v>0</v>
      </c>
      <c r="AA35" s="126">
        <v>0</v>
      </c>
      <c r="AB35" s="130">
        <v>0</v>
      </c>
      <c r="AC35" s="130">
        <v>0</v>
      </c>
      <c r="AD35" s="126">
        <v>2016</v>
      </c>
      <c r="AE35" s="126">
        <v>15</v>
      </c>
      <c r="AF35" s="126" t="s">
        <v>165</v>
      </c>
      <c r="AG35" s="126" t="s">
        <v>166</v>
      </c>
      <c r="AH35" s="131">
        <v>2.5000000000000001E-2</v>
      </c>
      <c r="AI35" s="126"/>
    </row>
    <row r="36" spans="1:35" s="101" customFormat="1" ht="31.5" x14ac:dyDescent="0.25">
      <c r="A36" s="126"/>
      <c r="B36" s="127" t="s">
        <v>75</v>
      </c>
      <c r="C36" s="126"/>
      <c r="D36" s="126"/>
      <c r="E36" s="126"/>
      <c r="F36" s="126"/>
      <c r="G36" s="126">
        <v>0</v>
      </c>
      <c r="H36" s="126">
        <v>0</v>
      </c>
      <c r="I36" s="126">
        <v>0</v>
      </c>
      <c r="J36" s="126">
        <v>0</v>
      </c>
      <c r="K36" s="126">
        <v>0</v>
      </c>
      <c r="L36" s="126">
        <v>0</v>
      </c>
      <c r="M36" s="126">
        <v>0</v>
      </c>
      <c r="N36" s="126">
        <v>0</v>
      </c>
      <c r="O36" s="126">
        <v>0</v>
      </c>
      <c r="P36" s="126"/>
      <c r="Q36" s="128">
        <v>2.6572419999999999E-2</v>
      </c>
      <c r="R36" s="128">
        <v>2.6572420000000002E-3</v>
      </c>
      <c r="S36" s="128">
        <v>2.2586557E-2</v>
      </c>
      <c r="T36" s="128">
        <v>0</v>
      </c>
      <c r="U36" s="128">
        <v>1.3286210000000001E-3</v>
      </c>
      <c r="V36" s="126"/>
      <c r="W36" s="126"/>
      <c r="X36" s="126"/>
      <c r="Y36" s="126"/>
      <c r="Z36" s="126">
        <v>0</v>
      </c>
      <c r="AA36" s="126">
        <v>0</v>
      </c>
      <c r="AB36" s="130">
        <v>0</v>
      </c>
      <c r="AC36" s="130">
        <v>0</v>
      </c>
      <c r="AD36" s="126">
        <v>2016</v>
      </c>
      <c r="AE36" s="126">
        <v>15</v>
      </c>
      <c r="AF36" s="126" t="s">
        <v>165</v>
      </c>
      <c r="AG36" s="126" t="s">
        <v>166</v>
      </c>
      <c r="AH36" s="131">
        <v>8.6999999999999994E-2</v>
      </c>
      <c r="AI36" s="126"/>
    </row>
    <row r="37" spans="1:35" s="101" customFormat="1" ht="31.5" x14ac:dyDescent="0.25">
      <c r="A37" s="126"/>
      <c r="B37" s="127" t="s">
        <v>80</v>
      </c>
      <c r="C37" s="126"/>
      <c r="D37" s="126"/>
      <c r="E37" s="126"/>
      <c r="F37" s="126"/>
      <c r="G37" s="126">
        <v>0</v>
      </c>
      <c r="H37" s="126">
        <v>0</v>
      </c>
      <c r="I37" s="126">
        <v>0</v>
      </c>
      <c r="J37" s="126">
        <v>0</v>
      </c>
      <c r="K37" s="126">
        <v>0</v>
      </c>
      <c r="L37" s="126">
        <v>0</v>
      </c>
      <c r="M37" s="126">
        <v>0</v>
      </c>
      <c r="N37" s="126">
        <v>0</v>
      </c>
      <c r="O37" s="126">
        <v>0</v>
      </c>
      <c r="P37" s="126"/>
      <c r="Q37" s="128">
        <v>42.756</v>
      </c>
      <c r="R37" s="128">
        <v>2.9929200000000002</v>
      </c>
      <c r="S37" s="128">
        <v>34.204799999999999</v>
      </c>
      <c r="T37" s="128">
        <v>1.71024</v>
      </c>
      <c r="U37" s="128">
        <v>3.8480399999999997</v>
      </c>
      <c r="V37" s="126"/>
      <c r="W37" s="126"/>
      <c r="X37" s="126"/>
      <c r="Y37" s="126"/>
      <c r="Z37" s="126">
        <v>0</v>
      </c>
      <c r="AA37" s="126">
        <v>0</v>
      </c>
      <c r="AB37" s="130">
        <v>0</v>
      </c>
      <c r="AC37" s="130">
        <v>0</v>
      </c>
      <c r="AD37" s="126" t="s">
        <v>167</v>
      </c>
      <c r="AE37" s="126">
        <v>15</v>
      </c>
      <c r="AF37" s="142" t="s">
        <v>165</v>
      </c>
      <c r="AG37" s="142" t="s">
        <v>166</v>
      </c>
      <c r="AH37" s="131">
        <v>48.870000000000005</v>
      </c>
      <c r="AI37" s="126"/>
    </row>
    <row r="38" spans="1:35" s="101" customFormat="1" ht="31.5" x14ac:dyDescent="0.25">
      <c r="A38" s="126"/>
      <c r="B38" s="127" t="s">
        <v>85</v>
      </c>
      <c r="C38" s="126"/>
      <c r="D38" s="126"/>
      <c r="E38" s="126"/>
      <c r="F38" s="126"/>
      <c r="G38" s="126">
        <v>0</v>
      </c>
      <c r="H38" s="126">
        <v>0</v>
      </c>
      <c r="I38" s="126">
        <v>0</v>
      </c>
      <c r="J38" s="126">
        <v>0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/>
      <c r="Q38" s="128">
        <v>1.0029999999999999</v>
      </c>
      <c r="R38" s="128">
        <v>7.0209999999999995E-2</v>
      </c>
      <c r="S38" s="128">
        <v>0.8024</v>
      </c>
      <c r="T38" s="128">
        <v>4.0119999999999996E-2</v>
      </c>
      <c r="U38" s="128">
        <v>9.0269999999999989E-2</v>
      </c>
      <c r="V38" s="126"/>
      <c r="W38" s="126"/>
      <c r="X38" s="126"/>
      <c r="Y38" s="126"/>
      <c r="Z38" s="126">
        <v>0</v>
      </c>
      <c r="AA38" s="126">
        <v>0</v>
      </c>
      <c r="AB38" s="130">
        <v>0</v>
      </c>
      <c r="AC38" s="130">
        <v>0</v>
      </c>
      <c r="AD38" s="126">
        <v>2015</v>
      </c>
      <c r="AE38" s="126">
        <v>15</v>
      </c>
      <c r="AF38" s="142" t="s">
        <v>165</v>
      </c>
      <c r="AG38" s="142" t="s">
        <v>166</v>
      </c>
      <c r="AH38" s="131">
        <v>1</v>
      </c>
      <c r="AI38" s="126"/>
    </row>
    <row r="39" spans="1:35" s="101" customFormat="1" ht="31.5" x14ac:dyDescent="0.25">
      <c r="A39" s="126"/>
      <c r="B39" s="127" t="s">
        <v>90</v>
      </c>
      <c r="C39" s="126"/>
      <c r="D39" s="126"/>
      <c r="E39" s="126"/>
      <c r="F39" s="126"/>
      <c r="G39" s="126">
        <v>0</v>
      </c>
      <c r="H39" s="126">
        <v>0</v>
      </c>
      <c r="I39" s="126">
        <v>0</v>
      </c>
      <c r="J39" s="126">
        <v>0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/>
      <c r="Q39" s="128">
        <v>0.60871723079999995</v>
      </c>
      <c r="R39" s="128">
        <v>4.2610206156000002E-2</v>
      </c>
      <c r="S39" s="128">
        <v>0.48697378463999996</v>
      </c>
      <c r="T39" s="128">
        <v>2.4348689231999999E-2</v>
      </c>
      <c r="U39" s="128">
        <v>5.4784550771999993E-2</v>
      </c>
      <c r="V39" s="126"/>
      <c r="W39" s="126"/>
      <c r="X39" s="126"/>
      <c r="Y39" s="126"/>
      <c r="Z39" s="126">
        <v>0</v>
      </c>
      <c r="AA39" s="126">
        <v>0</v>
      </c>
      <c r="AB39" s="130">
        <v>0</v>
      </c>
      <c r="AC39" s="130">
        <v>0</v>
      </c>
      <c r="AD39" s="126">
        <v>2015</v>
      </c>
      <c r="AE39" s="126">
        <v>15</v>
      </c>
      <c r="AF39" s="142" t="s">
        <v>165</v>
      </c>
      <c r="AG39" s="142" t="s">
        <v>166</v>
      </c>
      <c r="AH39" s="131">
        <v>0.89200000000000002</v>
      </c>
      <c r="AI39" s="126"/>
    </row>
    <row r="40" spans="1:35" s="101" customFormat="1" x14ac:dyDescent="0.25">
      <c r="A40" s="126"/>
      <c r="B40" s="127" t="s">
        <v>168</v>
      </c>
      <c r="C40" s="126"/>
      <c r="D40" s="126"/>
      <c r="E40" s="126"/>
      <c r="F40" s="126"/>
      <c r="G40" s="126">
        <v>0</v>
      </c>
      <c r="H40" s="126">
        <v>0</v>
      </c>
      <c r="I40" s="126">
        <v>0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/>
      <c r="Q40" s="128">
        <v>4.8179999999999996</v>
      </c>
      <c r="R40" s="128">
        <v>0</v>
      </c>
      <c r="S40" s="128">
        <v>4.3361999999999998</v>
      </c>
      <c r="T40" s="128">
        <v>0</v>
      </c>
      <c r="U40" s="128">
        <v>0.48180000000000001</v>
      </c>
      <c r="V40" s="126"/>
      <c r="W40" s="126"/>
      <c r="X40" s="126"/>
      <c r="Y40" s="126"/>
      <c r="Z40" s="126">
        <v>0</v>
      </c>
      <c r="AA40" s="126">
        <v>0</v>
      </c>
      <c r="AB40" s="130">
        <v>0</v>
      </c>
      <c r="AC40" s="130">
        <v>0</v>
      </c>
      <c r="AD40" s="126">
        <v>0</v>
      </c>
      <c r="AE40" s="126">
        <v>0</v>
      </c>
      <c r="AF40" s="142">
        <v>0</v>
      </c>
      <c r="AG40" s="142">
        <v>0</v>
      </c>
      <c r="AH40" s="131">
        <v>0</v>
      </c>
      <c r="AI40" s="126"/>
    </row>
    <row r="41" spans="1:35" s="123" customFormat="1" ht="19.5" customHeight="1" x14ac:dyDescent="0.25">
      <c r="A41" s="117"/>
      <c r="B41" s="132" t="str">
        <f>' 1.4 Минэнерго '!B72</f>
        <v>Приобретение основных средств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3"/>
      <c r="R41" s="133"/>
      <c r="S41" s="133"/>
      <c r="T41" s="133"/>
      <c r="U41" s="133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</row>
    <row r="42" spans="1:35" s="123" customFormat="1" ht="19.5" customHeight="1" x14ac:dyDescent="0.25">
      <c r="A42" s="143"/>
      <c r="B42" s="144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6"/>
      <c r="R42" s="146"/>
      <c r="S42" s="146"/>
      <c r="T42" s="146"/>
      <c r="U42" s="146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</row>
  </sheetData>
  <mergeCells count="14">
    <mergeCell ref="V10:Y10"/>
    <mergeCell ref="Z10:AC10"/>
    <mergeCell ref="AD10:AH10"/>
    <mergeCell ref="AI10:AI11"/>
    <mergeCell ref="A6:AI6"/>
    <mergeCell ref="A9:A11"/>
    <mergeCell ref="B9:B11"/>
    <mergeCell ref="C9:P9"/>
    <mergeCell ref="Q9:U10"/>
    <mergeCell ref="V9:AI9"/>
    <mergeCell ref="C10:F10"/>
    <mergeCell ref="G10:J10"/>
    <mergeCell ref="K10:O10"/>
    <mergeCell ref="P10:P11"/>
  </mergeCells>
  <pageMargins left="0" right="0" top="0.39370078740157483" bottom="0" header="0.31496062992125984" footer="0.31496062992125984"/>
  <pageSetup paperSize="8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4"/>
  <sheetViews>
    <sheetView tabSelected="1" view="pageBreakPreview" topLeftCell="A10" zoomScale="70" zoomScaleNormal="50" zoomScaleSheetLayoutView="70" workbookViewId="0">
      <selection activeCell="D22" sqref="D22"/>
    </sheetView>
  </sheetViews>
  <sheetFormatPr defaultColWidth="11.28515625" defaultRowHeight="15" x14ac:dyDescent="0.25"/>
  <cols>
    <col min="1" max="1" width="6.5703125" style="150" customWidth="1"/>
    <col min="2" max="2" width="40" style="151" customWidth="1"/>
    <col min="3" max="3" width="8.140625" style="151" customWidth="1"/>
    <col min="4" max="4" width="17.42578125" style="152" customWidth="1"/>
    <col min="5" max="5" width="17.28515625" style="151" customWidth="1"/>
    <col min="6" max="7" width="12.28515625" style="153" customWidth="1"/>
    <col min="8" max="8" width="15.7109375" style="153" customWidth="1"/>
    <col min="9" max="9" width="15.42578125" style="153" customWidth="1"/>
    <col min="10" max="10" width="15.7109375" style="151" customWidth="1"/>
    <col min="11" max="11" width="14.7109375" style="151" customWidth="1"/>
    <col min="12" max="12" width="18.28515625" style="151" customWidth="1"/>
    <col min="13" max="13" width="13.28515625" style="151" customWidth="1"/>
    <col min="14" max="14" width="16.42578125" style="151" customWidth="1"/>
    <col min="15" max="15" width="15" style="151" customWidth="1"/>
    <col min="16" max="16" width="16.140625" style="151" customWidth="1"/>
    <col min="17" max="17" width="15.42578125" style="151" customWidth="1"/>
    <col min="18" max="18" width="16.140625" style="151" customWidth="1"/>
    <col min="19" max="19" width="15" style="151" customWidth="1"/>
    <col min="20" max="20" width="26.5703125" style="153" customWidth="1"/>
    <col min="21" max="21" width="15.85546875" style="153" customWidth="1"/>
    <col min="22" max="22" width="31.85546875" style="153" customWidth="1"/>
    <col min="23" max="23" width="16.5703125" style="151" customWidth="1"/>
    <col min="24" max="24" width="14" style="151" customWidth="1"/>
    <col min="25" max="25" width="14.7109375" style="151" customWidth="1"/>
    <col min="26" max="26" width="15" style="151" customWidth="1"/>
    <col min="27" max="68" width="11.28515625" style="150"/>
    <col min="69" max="79" width="11.28515625" style="157"/>
    <col min="80" max="16384" width="11.28515625" style="150"/>
  </cols>
  <sheetData>
    <row r="1" spans="1:26" x14ac:dyDescent="0.25">
      <c r="N1" s="154"/>
      <c r="O1" s="154"/>
      <c r="P1" s="154"/>
      <c r="Q1" s="154"/>
      <c r="R1" s="154"/>
      <c r="S1" s="154"/>
      <c r="W1" s="154"/>
      <c r="X1" s="154"/>
      <c r="Y1" s="154"/>
      <c r="Z1" s="154"/>
    </row>
    <row r="2" spans="1:26" ht="15.75" x14ac:dyDescent="0.25">
      <c r="N2" s="154"/>
      <c r="O2" s="154"/>
      <c r="P2" s="154"/>
      <c r="Q2" s="154"/>
      <c r="R2" s="154"/>
      <c r="S2" s="154"/>
      <c r="W2" s="154"/>
      <c r="X2" s="154"/>
      <c r="Y2" s="154"/>
      <c r="Z2" s="155" t="s">
        <v>169</v>
      </c>
    </row>
    <row r="3" spans="1:26" ht="15.75" x14ac:dyDescent="0.25">
      <c r="N3" s="154"/>
      <c r="O3" s="154"/>
      <c r="P3" s="154"/>
      <c r="Q3" s="154"/>
      <c r="R3" s="154"/>
      <c r="S3" s="154"/>
      <c r="W3" s="154"/>
      <c r="X3" s="154"/>
      <c r="Y3" s="154"/>
      <c r="Z3" s="155" t="s">
        <v>1</v>
      </c>
    </row>
    <row r="4" spans="1:26" ht="15.75" x14ac:dyDescent="0.25">
      <c r="B4" s="156"/>
      <c r="C4" s="156"/>
      <c r="N4" s="154"/>
      <c r="O4" s="154"/>
      <c r="P4" s="154"/>
      <c r="Q4" s="154"/>
      <c r="R4" s="154"/>
      <c r="S4" s="154"/>
      <c r="W4" s="154"/>
      <c r="X4" s="154"/>
      <c r="Y4" s="154"/>
      <c r="Z4" s="155" t="s">
        <v>2</v>
      </c>
    </row>
    <row r="5" spans="1:26" s="157" customFormat="1" ht="15.75" x14ac:dyDescent="0.25">
      <c r="B5" s="158"/>
      <c r="C5" s="152"/>
      <c r="D5" s="152"/>
      <c r="E5" s="152"/>
      <c r="F5" s="159"/>
      <c r="G5" s="159"/>
      <c r="H5" s="159"/>
      <c r="I5" s="159"/>
      <c r="J5" s="152"/>
      <c r="K5" s="152"/>
      <c r="L5" s="152"/>
      <c r="M5" s="152"/>
      <c r="N5" s="160"/>
      <c r="O5" s="160"/>
      <c r="P5" s="160"/>
      <c r="Q5" s="160"/>
      <c r="R5" s="160"/>
      <c r="S5" s="160"/>
      <c r="T5" s="159"/>
      <c r="U5" s="159"/>
      <c r="V5" s="159"/>
      <c r="W5" s="160"/>
      <c r="X5" s="160"/>
      <c r="Y5" s="160"/>
      <c r="Z5" s="161"/>
    </row>
    <row r="6" spans="1:26" s="157" customFormat="1" x14ac:dyDescent="0.25">
      <c r="B6" s="152"/>
      <c r="C6" s="152"/>
      <c r="D6" s="152"/>
      <c r="E6" s="152"/>
      <c r="F6" s="159"/>
      <c r="G6" s="159"/>
      <c r="H6" s="159"/>
      <c r="I6" s="159"/>
      <c r="J6" s="152"/>
      <c r="K6" s="152"/>
      <c r="L6" s="152"/>
      <c r="M6" s="152"/>
      <c r="N6" s="160"/>
      <c r="O6" s="160"/>
      <c r="P6" s="160"/>
      <c r="Q6" s="160"/>
      <c r="R6" s="160"/>
      <c r="S6" s="160"/>
      <c r="T6" s="159"/>
      <c r="U6" s="159"/>
      <c r="V6" s="159"/>
      <c r="W6" s="160"/>
      <c r="X6" s="160"/>
      <c r="Y6" s="160"/>
      <c r="Z6" s="160"/>
    </row>
    <row r="7" spans="1:26" s="157" customFormat="1" ht="16.5" x14ac:dyDescent="0.25">
      <c r="A7" s="162" t="s">
        <v>170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 s="157" customFormat="1" ht="15.75" x14ac:dyDescent="0.25">
      <c r="B8" s="152"/>
      <c r="C8" s="152"/>
      <c r="D8" s="152"/>
      <c r="E8" s="152"/>
      <c r="F8" s="159"/>
      <c r="G8" s="159"/>
      <c r="H8" s="159"/>
      <c r="I8" s="159"/>
      <c r="J8" s="152"/>
      <c r="K8" s="152"/>
      <c r="L8" s="152"/>
      <c r="M8" s="158"/>
      <c r="N8" s="163"/>
      <c r="O8" s="164"/>
      <c r="P8" s="160"/>
      <c r="Q8" s="160"/>
      <c r="R8" s="160"/>
      <c r="S8" s="160"/>
      <c r="T8" s="159"/>
      <c r="U8" s="159"/>
      <c r="V8" s="159"/>
      <c r="W8" s="160"/>
      <c r="X8" s="165"/>
      <c r="Y8" s="165"/>
      <c r="Z8" s="166" t="s">
        <v>171</v>
      </c>
    </row>
    <row r="9" spans="1:26" s="157" customFormat="1" ht="15.75" x14ac:dyDescent="0.25">
      <c r="B9" s="152"/>
      <c r="C9" s="152"/>
      <c r="D9" s="152"/>
      <c r="E9" s="152"/>
      <c r="F9" s="159"/>
      <c r="G9" s="159"/>
      <c r="H9" s="159"/>
      <c r="I9" s="159"/>
      <c r="J9" s="152"/>
      <c r="K9" s="152"/>
      <c r="L9" s="152"/>
      <c r="M9" s="152"/>
      <c r="N9" s="160"/>
      <c r="O9" s="160"/>
      <c r="P9" s="160"/>
      <c r="Q9" s="160"/>
      <c r="R9" s="160"/>
      <c r="S9" s="160"/>
      <c r="T9" s="159"/>
      <c r="U9" s="159"/>
      <c r="V9" s="159"/>
      <c r="W9" s="160"/>
      <c r="X9" s="165"/>
      <c r="Y9" s="165"/>
      <c r="Z9" s="166" t="s">
        <v>172</v>
      </c>
    </row>
    <row r="10" spans="1:26" s="157" customFormat="1" ht="15.75" x14ac:dyDescent="0.25">
      <c r="B10" s="152"/>
      <c r="C10" s="152"/>
      <c r="D10" s="152"/>
      <c r="E10" s="152"/>
      <c r="F10" s="159"/>
      <c r="G10" s="159"/>
      <c r="H10" s="159"/>
      <c r="I10" s="159"/>
      <c r="J10" s="152"/>
      <c r="K10" s="152"/>
      <c r="L10" s="152"/>
      <c r="M10" s="152"/>
      <c r="N10" s="160"/>
      <c r="O10" s="160"/>
      <c r="P10" s="160"/>
      <c r="Q10" s="160"/>
      <c r="R10" s="160"/>
      <c r="S10" s="160"/>
      <c r="T10" s="159"/>
      <c r="U10" s="159"/>
      <c r="V10" s="159"/>
      <c r="W10" s="160"/>
      <c r="X10" s="165"/>
      <c r="Y10" s="165"/>
      <c r="Z10" s="166"/>
    </row>
    <row r="11" spans="1:26" s="157" customFormat="1" ht="15.75" customHeight="1" x14ac:dyDescent="0.25">
      <c r="B11" s="152"/>
      <c r="C11" s="152"/>
      <c r="D11" s="152"/>
      <c r="E11" s="152"/>
      <c r="F11" s="159"/>
      <c r="G11" s="159"/>
      <c r="H11" s="159"/>
      <c r="I11" s="159"/>
      <c r="J11" s="152"/>
      <c r="K11" s="152"/>
      <c r="L11" s="152"/>
      <c r="M11" s="152"/>
      <c r="N11" s="160"/>
      <c r="O11" s="160"/>
      <c r="P11" s="160"/>
      <c r="Q11" s="160"/>
      <c r="R11" s="160"/>
      <c r="S11" s="160"/>
      <c r="T11" s="159"/>
      <c r="U11" s="159"/>
      <c r="V11" s="159"/>
      <c r="W11" s="160"/>
      <c r="X11" s="167"/>
      <c r="Y11" s="167"/>
      <c r="Z11" s="168" t="s">
        <v>173</v>
      </c>
    </row>
    <row r="12" spans="1:26" s="157" customFormat="1" ht="15.75" x14ac:dyDescent="0.25">
      <c r="B12" s="152"/>
      <c r="C12" s="152"/>
      <c r="D12" s="152"/>
      <c r="E12" s="152"/>
      <c r="F12" s="159"/>
      <c r="G12" s="159"/>
      <c r="H12" s="159"/>
      <c r="I12" s="159"/>
      <c r="J12" s="152"/>
      <c r="K12" s="152"/>
      <c r="L12" s="152"/>
      <c r="M12" s="152"/>
      <c r="N12" s="160"/>
      <c r="O12" s="160"/>
      <c r="P12" s="160"/>
      <c r="Q12" s="160"/>
      <c r="R12" s="160"/>
      <c r="S12" s="160"/>
      <c r="T12" s="159"/>
      <c r="U12" s="159"/>
      <c r="V12" s="159"/>
      <c r="W12" s="160"/>
      <c r="X12" s="165"/>
      <c r="Y12" s="165"/>
      <c r="Z12" s="166" t="s">
        <v>174</v>
      </c>
    </row>
    <row r="13" spans="1:26" s="157" customFormat="1" ht="15.75" x14ac:dyDescent="0.25">
      <c r="B13" s="152"/>
      <c r="C13" s="152"/>
      <c r="D13" s="152"/>
      <c r="E13" s="152"/>
      <c r="F13" s="159"/>
      <c r="G13" s="159"/>
      <c r="H13" s="159"/>
      <c r="I13" s="159"/>
      <c r="J13" s="152"/>
      <c r="K13" s="152"/>
      <c r="L13" s="152"/>
      <c r="M13" s="152"/>
      <c r="N13" s="160"/>
      <c r="O13" s="160"/>
      <c r="P13" s="160"/>
      <c r="Q13" s="160"/>
      <c r="R13" s="160"/>
      <c r="S13" s="160"/>
      <c r="T13" s="159"/>
      <c r="U13" s="159"/>
      <c r="V13" s="159"/>
      <c r="W13" s="160"/>
      <c r="X13" s="165"/>
      <c r="Y13" s="165"/>
      <c r="Z13" s="166" t="s">
        <v>16</v>
      </c>
    </row>
    <row r="14" spans="1:26" s="169" customFormat="1" ht="12.75" x14ac:dyDescent="0.25"/>
    <row r="15" spans="1:26" s="169" customFormat="1" ht="13.5" thickBot="1" x14ac:dyDescent="0.3"/>
    <row r="16" spans="1:26" s="152" customFormat="1" ht="84.75" customHeight="1" x14ac:dyDescent="0.25">
      <c r="A16" s="170" t="s">
        <v>175</v>
      </c>
      <c r="B16" s="171" t="s">
        <v>176</v>
      </c>
      <c r="C16" s="172"/>
      <c r="D16" s="173" t="s">
        <v>177</v>
      </c>
      <c r="E16" s="173" t="s">
        <v>178</v>
      </c>
      <c r="F16" s="174" t="s">
        <v>179</v>
      </c>
      <c r="G16" s="175"/>
      <c r="H16" s="176" t="s">
        <v>180</v>
      </c>
      <c r="I16" s="176"/>
      <c r="J16" s="173" t="s">
        <v>181</v>
      </c>
      <c r="K16" s="173"/>
      <c r="L16" s="173"/>
      <c r="M16" s="173"/>
      <c r="N16" s="176" t="s">
        <v>182</v>
      </c>
      <c r="O16" s="176" t="s">
        <v>183</v>
      </c>
      <c r="P16" s="177" t="s">
        <v>184</v>
      </c>
      <c r="Q16" s="177"/>
      <c r="R16" s="176" t="s">
        <v>185</v>
      </c>
      <c r="S16" s="176"/>
      <c r="T16" s="178" t="s">
        <v>186</v>
      </c>
      <c r="U16" s="178"/>
      <c r="V16" s="178"/>
      <c r="W16" s="176" t="s">
        <v>187</v>
      </c>
      <c r="X16" s="176"/>
      <c r="Y16" s="176"/>
      <c r="Z16" s="179"/>
    </row>
    <row r="17" spans="1:79" s="152" customFormat="1" ht="39.75" customHeight="1" x14ac:dyDescent="0.25">
      <c r="A17" s="180"/>
      <c r="B17" s="181"/>
      <c r="C17" s="182"/>
      <c r="D17" s="183"/>
      <c r="E17" s="183"/>
      <c r="F17" s="184" t="s">
        <v>188</v>
      </c>
      <c r="G17" s="184" t="s">
        <v>147</v>
      </c>
      <c r="H17" s="184" t="s">
        <v>189</v>
      </c>
      <c r="I17" s="184" t="s">
        <v>190</v>
      </c>
      <c r="J17" s="183" t="s">
        <v>191</v>
      </c>
      <c r="K17" s="183" t="s">
        <v>192</v>
      </c>
      <c r="L17" s="183" t="s">
        <v>193</v>
      </c>
      <c r="M17" s="183" t="s">
        <v>194</v>
      </c>
      <c r="N17" s="184"/>
      <c r="O17" s="184"/>
      <c r="P17" s="184" t="s">
        <v>195</v>
      </c>
      <c r="Q17" s="184" t="s">
        <v>196</v>
      </c>
      <c r="R17" s="184" t="s">
        <v>197</v>
      </c>
      <c r="S17" s="184" t="s">
        <v>196</v>
      </c>
      <c r="T17" s="183" t="s">
        <v>198</v>
      </c>
      <c r="U17" s="183" t="s">
        <v>199</v>
      </c>
      <c r="V17" s="183" t="s">
        <v>200</v>
      </c>
      <c r="W17" s="184" t="s">
        <v>201</v>
      </c>
      <c r="X17" s="184"/>
      <c r="Y17" s="185" t="s">
        <v>202</v>
      </c>
      <c r="Z17" s="186"/>
    </row>
    <row r="18" spans="1:79" s="157" customFormat="1" ht="63.75" customHeight="1" thickBot="1" x14ac:dyDescent="0.3">
      <c r="A18" s="187"/>
      <c r="B18" s="188"/>
      <c r="C18" s="189"/>
      <c r="D18" s="190"/>
      <c r="E18" s="190"/>
      <c r="F18" s="191"/>
      <c r="G18" s="191"/>
      <c r="H18" s="191"/>
      <c r="I18" s="191"/>
      <c r="J18" s="190"/>
      <c r="K18" s="190"/>
      <c r="L18" s="190"/>
      <c r="M18" s="190"/>
      <c r="N18" s="191"/>
      <c r="O18" s="191"/>
      <c r="P18" s="191"/>
      <c r="Q18" s="191"/>
      <c r="R18" s="191"/>
      <c r="S18" s="191"/>
      <c r="T18" s="190"/>
      <c r="U18" s="190"/>
      <c r="V18" s="190"/>
      <c r="W18" s="192" t="s">
        <v>203</v>
      </c>
      <c r="X18" s="192" t="s">
        <v>204</v>
      </c>
      <c r="Y18" s="192" t="s">
        <v>205</v>
      </c>
      <c r="Z18" s="193" t="s">
        <v>206</v>
      </c>
    </row>
    <row r="19" spans="1:79" s="203" customFormat="1" ht="15.75" x14ac:dyDescent="0.25">
      <c r="A19" s="194"/>
      <c r="B19" s="195" t="s">
        <v>43</v>
      </c>
      <c r="C19" s="196"/>
      <c r="D19" s="197"/>
      <c r="E19" s="197"/>
      <c r="F19" s="198">
        <f>SUM(F20:F34)</f>
        <v>93.912000000000006</v>
      </c>
      <c r="G19" s="198">
        <f>SUM(G20:G34)</f>
        <v>82</v>
      </c>
      <c r="H19" s="198"/>
      <c r="I19" s="198"/>
      <c r="J19" s="198"/>
      <c r="K19" s="198"/>
      <c r="L19" s="198"/>
      <c r="M19" s="198"/>
      <c r="N19" s="198"/>
      <c r="O19" s="198"/>
      <c r="P19" s="198">
        <f>SUM(P20:P34)</f>
        <v>0.17657200000000001</v>
      </c>
      <c r="Q19" s="198">
        <f>SUM(Q20:Q34)</f>
        <v>1506.1444562599997</v>
      </c>
      <c r="R19" s="198">
        <f>SUM(R20:R34)</f>
        <v>0</v>
      </c>
      <c r="S19" s="198">
        <f>SUM(S20:S34)</f>
        <v>969.73446490999982</v>
      </c>
      <c r="T19" s="197"/>
      <c r="U19" s="197"/>
      <c r="V19" s="197"/>
      <c r="W19" s="199"/>
      <c r="X19" s="200"/>
      <c r="Y19" s="197"/>
      <c r="Z19" s="201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202"/>
      <c r="BK19" s="202"/>
      <c r="BL19" s="202"/>
      <c r="BM19" s="202"/>
      <c r="BN19" s="202"/>
      <c r="BO19" s="202"/>
      <c r="BP19" s="202"/>
      <c r="BQ19" s="202"/>
      <c r="BR19" s="202"/>
      <c r="BS19" s="202"/>
      <c r="BT19" s="202"/>
      <c r="BU19" s="202"/>
      <c r="BV19" s="202"/>
      <c r="BW19" s="202"/>
      <c r="BX19" s="202"/>
      <c r="BY19" s="202"/>
      <c r="BZ19" s="202"/>
      <c r="CA19" s="202"/>
    </row>
    <row r="20" spans="1:79" s="213" customFormat="1" ht="78.75" x14ac:dyDescent="0.25">
      <c r="A20" s="204"/>
      <c r="B20" s="205" t="s">
        <v>67</v>
      </c>
      <c r="C20" s="206" t="s">
        <v>207</v>
      </c>
      <c r="D20" s="207" t="s">
        <v>208</v>
      </c>
      <c r="E20" s="207" t="s">
        <v>209</v>
      </c>
      <c r="F20" s="208">
        <v>0.27</v>
      </c>
      <c r="G20" s="208">
        <v>50</v>
      </c>
      <c r="H20" s="209">
        <v>2011</v>
      </c>
      <c r="I20" s="209">
        <v>2020</v>
      </c>
      <c r="J20" s="207" t="s">
        <v>210</v>
      </c>
      <c r="K20" s="207" t="s">
        <v>210</v>
      </c>
      <c r="L20" s="210" t="s">
        <v>210</v>
      </c>
      <c r="M20" s="211" t="s">
        <v>210</v>
      </c>
      <c r="N20" s="212">
        <v>0.65790633415933075</v>
      </c>
      <c r="O20" s="212">
        <f t="shared" ref="O20:O34" si="0">N20</f>
        <v>0.65790633415933075</v>
      </c>
      <c r="P20" s="208">
        <v>0</v>
      </c>
      <c r="Q20" s="208">
        <v>401.30887387999996</v>
      </c>
      <c r="R20" s="208"/>
      <c r="S20" s="208">
        <v>233.79522379999997</v>
      </c>
      <c r="T20" s="207" t="s">
        <v>211</v>
      </c>
      <c r="U20" s="207" t="s">
        <v>212</v>
      </c>
      <c r="V20" s="207" t="s">
        <v>213</v>
      </c>
      <c r="W20" s="208">
        <v>1.5412527324515499</v>
      </c>
      <c r="X20" s="212">
        <v>0.17799999999999999</v>
      </c>
      <c r="Y20" s="207">
        <v>2</v>
      </c>
      <c r="Z20" s="207">
        <v>2</v>
      </c>
    </row>
    <row r="21" spans="1:79" s="213" customFormat="1" ht="126" x14ac:dyDescent="0.25">
      <c r="A21" s="204"/>
      <c r="B21" s="205" t="s">
        <v>68</v>
      </c>
      <c r="C21" s="206" t="s">
        <v>207</v>
      </c>
      <c r="D21" s="207" t="s">
        <v>208</v>
      </c>
      <c r="E21" s="207" t="s">
        <v>214</v>
      </c>
      <c r="F21" s="208">
        <v>3.19</v>
      </c>
      <c r="G21" s="208">
        <v>32</v>
      </c>
      <c r="H21" s="209">
        <v>2014</v>
      </c>
      <c r="I21" s="209">
        <v>2018</v>
      </c>
      <c r="J21" s="207" t="s">
        <v>215</v>
      </c>
      <c r="K21" s="207" t="s">
        <v>215</v>
      </c>
      <c r="L21" s="210" t="s">
        <v>210</v>
      </c>
      <c r="M21" s="211" t="s">
        <v>210</v>
      </c>
      <c r="N21" s="212">
        <v>0.31399231118957377</v>
      </c>
      <c r="O21" s="212">
        <f t="shared" si="0"/>
        <v>0.31399231118957377</v>
      </c>
      <c r="P21" s="208">
        <v>0</v>
      </c>
      <c r="Q21" s="208">
        <v>347.9957824</v>
      </c>
      <c r="R21" s="208"/>
      <c r="S21" s="208">
        <v>337.56374842000002</v>
      </c>
      <c r="T21" s="207" t="s">
        <v>216</v>
      </c>
      <c r="U21" s="207" t="s">
        <v>212</v>
      </c>
      <c r="V21" s="207" t="s">
        <v>217</v>
      </c>
      <c r="W21" s="214">
        <v>0.52791465926219505</v>
      </c>
      <c r="X21" s="212">
        <v>0.19400000000000001</v>
      </c>
      <c r="Y21" s="207">
        <v>1</v>
      </c>
      <c r="Z21" s="207">
        <v>1</v>
      </c>
    </row>
    <row r="22" spans="1:79" s="213" customFormat="1" ht="110.25" x14ac:dyDescent="0.25">
      <c r="A22" s="204"/>
      <c r="B22" s="205" t="s">
        <v>58</v>
      </c>
      <c r="C22" s="206">
        <v>0</v>
      </c>
      <c r="D22" s="207" t="s">
        <v>208</v>
      </c>
      <c r="E22" s="207" t="s">
        <v>214</v>
      </c>
      <c r="F22" s="208">
        <v>0</v>
      </c>
      <c r="G22" s="208">
        <v>0</v>
      </c>
      <c r="H22" s="209">
        <v>2002</v>
      </c>
      <c r="I22" s="209">
        <v>2015</v>
      </c>
      <c r="J22" s="207" t="s">
        <v>210</v>
      </c>
      <c r="K22" s="207" t="s">
        <v>215</v>
      </c>
      <c r="L22" s="207" t="s">
        <v>215</v>
      </c>
      <c r="M22" s="207" t="s">
        <v>215</v>
      </c>
      <c r="N22" s="212">
        <v>0.96836360226535168</v>
      </c>
      <c r="O22" s="212">
        <f t="shared" si="0"/>
        <v>0.96836360226535168</v>
      </c>
      <c r="P22" s="208">
        <v>0</v>
      </c>
      <c r="Q22" s="208">
        <v>55.948215559999994</v>
      </c>
      <c r="R22" s="208"/>
      <c r="S22" s="208">
        <v>4.1454196799999963</v>
      </c>
      <c r="T22" s="207" t="s">
        <v>216</v>
      </c>
      <c r="U22" s="207" t="s">
        <v>212</v>
      </c>
      <c r="V22" s="207" t="s">
        <v>217</v>
      </c>
      <c r="W22" s="214"/>
      <c r="X22" s="212"/>
      <c r="Y22" s="207"/>
      <c r="Z22" s="207"/>
    </row>
    <row r="23" spans="1:79" s="213" customFormat="1" ht="110.25" x14ac:dyDescent="0.25">
      <c r="A23" s="204"/>
      <c r="B23" s="205" t="s">
        <v>59</v>
      </c>
      <c r="C23" s="206" t="s">
        <v>207</v>
      </c>
      <c r="D23" s="207" t="s">
        <v>208</v>
      </c>
      <c r="E23" s="207" t="s">
        <v>209</v>
      </c>
      <c r="F23" s="208">
        <v>0</v>
      </c>
      <c r="G23" s="208">
        <v>0</v>
      </c>
      <c r="H23" s="209">
        <v>2015</v>
      </c>
      <c r="I23" s="209">
        <v>2016</v>
      </c>
      <c r="J23" s="207" t="s">
        <v>215</v>
      </c>
      <c r="K23" s="207" t="s">
        <v>215</v>
      </c>
      <c r="L23" s="207" t="s">
        <v>215</v>
      </c>
      <c r="M23" s="207" t="s">
        <v>215</v>
      </c>
      <c r="N23" s="212">
        <v>0</v>
      </c>
      <c r="O23" s="212">
        <f t="shared" si="0"/>
        <v>0</v>
      </c>
      <c r="P23" s="208">
        <v>0</v>
      </c>
      <c r="Q23" s="208">
        <v>0.16370965999999998</v>
      </c>
      <c r="R23" s="208"/>
      <c r="S23" s="208">
        <v>0.16370965999999998</v>
      </c>
      <c r="T23" s="207" t="s">
        <v>211</v>
      </c>
      <c r="U23" s="207" t="s">
        <v>212</v>
      </c>
      <c r="V23" s="207" t="s">
        <v>213</v>
      </c>
      <c r="W23" s="208"/>
      <c r="X23" s="212"/>
      <c r="Y23" s="207"/>
      <c r="Z23" s="207"/>
    </row>
    <row r="24" spans="1:79" s="213" customFormat="1" ht="78.75" x14ac:dyDescent="0.25">
      <c r="A24" s="204"/>
      <c r="B24" s="205" t="s">
        <v>60</v>
      </c>
      <c r="C24" s="206" t="s">
        <v>207</v>
      </c>
      <c r="D24" s="207" t="s">
        <v>208</v>
      </c>
      <c r="E24" s="207" t="s">
        <v>209</v>
      </c>
      <c r="F24" s="208">
        <v>0</v>
      </c>
      <c r="G24" s="208">
        <v>0</v>
      </c>
      <c r="H24" s="209">
        <v>2015</v>
      </c>
      <c r="I24" s="209">
        <v>2016</v>
      </c>
      <c r="J24" s="207" t="s">
        <v>215</v>
      </c>
      <c r="K24" s="207" t="s">
        <v>215</v>
      </c>
      <c r="L24" s="207" t="s">
        <v>215</v>
      </c>
      <c r="M24" s="207" t="s">
        <v>215</v>
      </c>
      <c r="N24" s="212">
        <v>0</v>
      </c>
      <c r="O24" s="212">
        <f t="shared" si="0"/>
        <v>0</v>
      </c>
      <c r="P24" s="208">
        <v>0</v>
      </c>
      <c r="Q24" s="208">
        <v>1.0445631399999999</v>
      </c>
      <c r="R24" s="208"/>
      <c r="S24" s="208">
        <v>1.0445631399999999</v>
      </c>
      <c r="T24" s="207" t="s">
        <v>211</v>
      </c>
      <c r="U24" s="207" t="s">
        <v>212</v>
      </c>
      <c r="V24" s="207" t="s">
        <v>213</v>
      </c>
      <c r="W24" s="208"/>
      <c r="X24" s="212"/>
      <c r="Y24" s="207"/>
      <c r="Z24" s="207"/>
    </row>
    <row r="25" spans="1:79" s="213" customFormat="1" ht="78.75" x14ac:dyDescent="0.25">
      <c r="A25" s="204"/>
      <c r="B25" s="205" t="s">
        <v>160</v>
      </c>
      <c r="C25" s="206" t="s">
        <v>207</v>
      </c>
      <c r="D25" s="207" t="s">
        <v>208</v>
      </c>
      <c r="E25" s="207" t="s">
        <v>209</v>
      </c>
      <c r="F25" s="208">
        <v>0</v>
      </c>
      <c r="G25" s="208">
        <v>0</v>
      </c>
      <c r="H25" s="209">
        <v>2015</v>
      </c>
      <c r="I25" s="209">
        <v>2016</v>
      </c>
      <c r="J25" s="207" t="s">
        <v>215</v>
      </c>
      <c r="K25" s="207" t="s">
        <v>215</v>
      </c>
      <c r="L25" s="207" t="s">
        <v>215</v>
      </c>
      <c r="M25" s="207" t="s">
        <v>215</v>
      </c>
      <c r="N25" s="212">
        <v>0</v>
      </c>
      <c r="O25" s="212">
        <f t="shared" si="0"/>
        <v>0</v>
      </c>
      <c r="P25" s="208">
        <v>0</v>
      </c>
      <c r="Q25" s="208">
        <v>0.2273742</v>
      </c>
      <c r="R25" s="208"/>
      <c r="S25" s="208">
        <v>0.2273742</v>
      </c>
      <c r="T25" s="207" t="s">
        <v>211</v>
      </c>
      <c r="U25" s="207" t="s">
        <v>212</v>
      </c>
      <c r="V25" s="207" t="s">
        <v>213</v>
      </c>
      <c r="W25" s="208"/>
      <c r="X25" s="212"/>
      <c r="Y25" s="207"/>
      <c r="Z25" s="207"/>
    </row>
    <row r="26" spans="1:79" ht="63" customHeight="1" x14ac:dyDescent="0.25">
      <c r="A26" s="215"/>
      <c r="B26" s="205" t="s">
        <v>72</v>
      </c>
      <c r="C26" s="206" t="s">
        <v>207</v>
      </c>
      <c r="D26" s="216" t="s">
        <v>208</v>
      </c>
      <c r="E26" s="216" t="s">
        <v>208</v>
      </c>
      <c r="F26" s="217">
        <v>7.0000000000000007E-2</v>
      </c>
      <c r="G26" s="217">
        <v>0</v>
      </c>
      <c r="H26" s="218">
        <v>2015</v>
      </c>
      <c r="I26" s="218">
        <v>2016</v>
      </c>
      <c r="J26" s="216" t="s">
        <v>215</v>
      </c>
      <c r="K26" s="216" t="s">
        <v>215</v>
      </c>
      <c r="L26" s="219" t="s">
        <v>215</v>
      </c>
      <c r="M26" s="220" t="s">
        <v>215</v>
      </c>
      <c r="N26" s="212">
        <v>0</v>
      </c>
      <c r="O26" s="221">
        <f t="shared" si="0"/>
        <v>0</v>
      </c>
      <c r="P26" s="217">
        <v>7.8E-2</v>
      </c>
      <c r="Q26" s="217">
        <v>7.7569659999999999E-2</v>
      </c>
      <c r="R26" s="217"/>
      <c r="S26" s="222">
        <v>7.7569659999999999E-2</v>
      </c>
      <c r="T26" s="216" t="s">
        <v>218</v>
      </c>
      <c r="U26" s="223" t="s">
        <v>212</v>
      </c>
      <c r="V26" s="223" t="s">
        <v>219</v>
      </c>
      <c r="W26" s="222"/>
      <c r="X26" s="224"/>
      <c r="Y26" s="216"/>
      <c r="Z26" s="216"/>
    </row>
    <row r="27" spans="1:79" ht="63" customHeight="1" x14ac:dyDescent="0.25">
      <c r="A27" s="215"/>
      <c r="B27" s="205" t="s">
        <v>70</v>
      </c>
      <c r="C27" s="206" t="s">
        <v>207</v>
      </c>
      <c r="D27" s="216" t="s">
        <v>208</v>
      </c>
      <c r="E27" s="216" t="s">
        <v>208</v>
      </c>
      <c r="F27" s="217">
        <v>0.60000000000000009</v>
      </c>
      <c r="G27" s="217">
        <v>0</v>
      </c>
      <c r="H27" s="218">
        <v>2015</v>
      </c>
      <c r="I27" s="218">
        <v>2016</v>
      </c>
      <c r="J27" s="216" t="s">
        <v>215</v>
      </c>
      <c r="K27" s="216" t="s">
        <v>215</v>
      </c>
      <c r="L27" s="219" t="s">
        <v>215</v>
      </c>
      <c r="M27" s="220" t="s">
        <v>215</v>
      </c>
      <c r="N27" s="212">
        <v>0</v>
      </c>
      <c r="O27" s="221">
        <f t="shared" si="0"/>
        <v>0</v>
      </c>
      <c r="P27" s="217">
        <v>0</v>
      </c>
      <c r="Q27" s="217">
        <v>0.67821680000000006</v>
      </c>
      <c r="R27" s="217"/>
      <c r="S27" s="222">
        <v>0.67821680000000006</v>
      </c>
      <c r="T27" s="216" t="s">
        <v>218</v>
      </c>
      <c r="U27" s="223" t="s">
        <v>212</v>
      </c>
      <c r="V27" s="223" t="s">
        <v>219</v>
      </c>
      <c r="W27" s="222"/>
      <c r="X27" s="224"/>
      <c r="Y27" s="216"/>
      <c r="Z27" s="216"/>
    </row>
    <row r="28" spans="1:79" ht="63" customHeight="1" x14ac:dyDescent="0.25">
      <c r="A28" s="215"/>
      <c r="B28" s="205" t="s">
        <v>71</v>
      </c>
      <c r="C28" s="206" t="s">
        <v>207</v>
      </c>
      <c r="D28" s="216" t="s">
        <v>208</v>
      </c>
      <c r="E28" s="216" t="s">
        <v>208</v>
      </c>
      <c r="F28" s="217">
        <v>0.53</v>
      </c>
      <c r="G28" s="217">
        <v>0</v>
      </c>
      <c r="H28" s="218">
        <v>2015</v>
      </c>
      <c r="I28" s="218">
        <v>2016</v>
      </c>
      <c r="J28" s="216" t="s">
        <v>215</v>
      </c>
      <c r="K28" s="216" t="s">
        <v>215</v>
      </c>
      <c r="L28" s="219" t="s">
        <v>215</v>
      </c>
      <c r="M28" s="220" t="s">
        <v>215</v>
      </c>
      <c r="N28" s="212">
        <v>0</v>
      </c>
      <c r="O28" s="221">
        <f t="shared" si="0"/>
        <v>0</v>
      </c>
      <c r="P28" s="217">
        <v>0</v>
      </c>
      <c r="Q28" s="217">
        <v>0.61406727999999988</v>
      </c>
      <c r="R28" s="217"/>
      <c r="S28" s="222">
        <v>0.61406727999999988</v>
      </c>
      <c r="T28" s="216" t="s">
        <v>218</v>
      </c>
      <c r="U28" s="223" t="s">
        <v>212</v>
      </c>
      <c r="V28" s="223" t="s">
        <v>219</v>
      </c>
      <c r="W28" s="222"/>
      <c r="X28" s="224"/>
      <c r="Y28" s="216"/>
      <c r="Z28" s="216"/>
    </row>
    <row r="29" spans="1:79" ht="63" customHeight="1" x14ac:dyDescent="0.25">
      <c r="A29" s="215"/>
      <c r="B29" s="205" t="s">
        <v>73</v>
      </c>
      <c r="C29" s="206" t="s">
        <v>207</v>
      </c>
      <c r="D29" s="216" t="s">
        <v>208</v>
      </c>
      <c r="E29" s="216" t="s">
        <v>208</v>
      </c>
      <c r="F29" s="217">
        <v>0.05</v>
      </c>
      <c r="G29" s="217">
        <v>0</v>
      </c>
      <c r="H29" s="218">
        <v>2015</v>
      </c>
      <c r="I29" s="218">
        <v>2016</v>
      </c>
      <c r="J29" s="216" t="s">
        <v>215</v>
      </c>
      <c r="K29" s="216" t="s">
        <v>215</v>
      </c>
      <c r="L29" s="219" t="s">
        <v>215</v>
      </c>
      <c r="M29" s="220" t="s">
        <v>215</v>
      </c>
      <c r="N29" s="212">
        <v>0</v>
      </c>
      <c r="O29" s="221">
        <f t="shared" si="0"/>
        <v>0</v>
      </c>
      <c r="P29" s="217">
        <v>0</v>
      </c>
      <c r="Q29" s="217">
        <v>5.7450660000000001E-2</v>
      </c>
      <c r="R29" s="217"/>
      <c r="S29" s="222">
        <v>5.7450660000000001E-2</v>
      </c>
      <c r="T29" s="216" t="s">
        <v>218</v>
      </c>
      <c r="U29" s="223" t="s">
        <v>212</v>
      </c>
      <c r="V29" s="223" t="s">
        <v>219</v>
      </c>
      <c r="W29" s="222"/>
      <c r="X29" s="224"/>
      <c r="Y29" s="216"/>
      <c r="Z29" s="216"/>
    </row>
    <row r="30" spans="1:79" ht="63" customHeight="1" x14ac:dyDescent="0.25">
      <c r="A30" s="215"/>
      <c r="B30" s="205" t="s">
        <v>74</v>
      </c>
      <c r="C30" s="206" t="s">
        <v>207</v>
      </c>
      <c r="D30" s="216" t="s">
        <v>208</v>
      </c>
      <c r="E30" s="216" t="s">
        <v>208</v>
      </c>
      <c r="F30" s="217">
        <v>2.5000000000000001E-2</v>
      </c>
      <c r="G30" s="217">
        <v>0</v>
      </c>
      <c r="H30" s="218">
        <v>2015</v>
      </c>
      <c r="I30" s="218">
        <v>2016</v>
      </c>
      <c r="J30" s="216" t="s">
        <v>215</v>
      </c>
      <c r="K30" s="216" t="s">
        <v>215</v>
      </c>
      <c r="L30" s="219" t="s">
        <v>215</v>
      </c>
      <c r="M30" s="220" t="s">
        <v>215</v>
      </c>
      <c r="N30" s="212">
        <v>0</v>
      </c>
      <c r="O30" s="221">
        <f t="shared" si="0"/>
        <v>0</v>
      </c>
      <c r="P30" s="217">
        <v>7.1999999999999995E-2</v>
      </c>
      <c r="Q30" s="217">
        <v>8.4667359999999997E-2</v>
      </c>
      <c r="R30" s="217"/>
      <c r="S30" s="222">
        <v>8.4667359999999997E-2</v>
      </c>
      <c r="T30" s="216" t="s">
        <v>218</v>
      </c>
      <c r="U30" s="223" t="s">
        <v>212</v>
      </c>
      <c r="V30" s="223" t="s">
        <v>219</v>
      </c>
      <c r="W30" s="222"/>
      <c r="X30" s="224"/>
      <c r="Y30" s="216"/>
      <c r="Z30" s="216"/>
    </row>
    <row r="31" spans="1:79" ht="63" customHeight="1" x14ac:dyDescent="0.25">
      <c r="A31" s="215"/>
      <c r="B31" s="205" t="s">
        <v>75</v>
      </c>
      <c r="C31" s="206" t="s">
        <v>207</v>
      </c>
      <c r="D31" s="216" t="s">
        <v>208</v>
      </c>
      <c r="E31" s="216" t="s">
        <v>208</v>
      </c>
      <c r="F31" s="217">
        <v>8.6999999999999994E-2</v>
      </c>
      <c r="G31" s="217">
        <v>0</v>
      </c>
      <c r="H31" s="218">
        <v>2015</v>
      </c>
      <c r="I31" s="218">
        <v>2016</v>
      </c>
      <c r="J31" s="216" t="s">
        <v>215</v>
      </c>
      <c r="K31" s="216" t="s">
        <v>215</v>
      </c>
      <c r="L31" s="219" t="s">
        <v>215</v>
      </c>
      <c r="M31" s="220" t="s">
        <v>215</v>
      </c>
      <c r="N31" s="212">
        <v>0</v>
      </c>
      <c r="O31" s="221">
        <f t="shared" si="0"/>
        <v>0</v>
      </c>
      <c r="P31" s="217">
        <v>2.6571999999999998E-2</v>
      </c>
      <c r="Q31" s="217">
        <v>2.6572419999999999E-2</v>
      </c>
      <c r="R31" s="217"/>
      <c r="S31" s="222">
        <v>2.6572419999999999E-2</v>
      </c>
      <c r="T31" s="216" t="s">
        <v>218</v>
      </c>
      <c r="U31" s="223" t="s">
        <v>212</v>
      </c>
      <c r="V31" s="223" t="s">
        <v>219</v>
      </c>
      <c r="W31" s="222"/>
      <c r="X31" s="224"/>
      <c r="Y31" s="216"/>
      <c r="Z31" s="216"/>
    </row>
    <row r="32" spans="1:79" ht="110.25" x14ac:dyDescent="0.25">
      <c r="A32" s="215"/>
      <c r="B32" s="205" t="s">
        <v>80</v>
      </c>
      <c r="C32" s="206" t="s">
        <v>207</v>
      </c>
      <c r="D32" s="216" t="s">
        <v>208</v>
      </c>
      <c r="E32" s="216" t="s">
        <v>208</v>
      </c>
      <c r="F32" s="217">
        <v>89.09</v>
      </c>
      <c r="G32" s="217">
        <v>0</v>
      </c>
      <c r="H32" s="218">
        <v>2017</v>
      </c>
      <c r="I32" s="218">
        <v>2020</v>
      </c>
      <c r="J32" s="216" t="s">
        <v>215</v>
      </c>
      <c r="K32" s="216" t="s">
        <v>220</v>
      </c>
      <c r="L32" s="219" t="s">
        <v>220</v>
      </c>
      <c r="M32" s="220" t="s">
        <v>220</v>
      </c>
      <c r="N32" s="212">
        <v>0.6629563023124484</v>
      </c>
      <c r="O32" s="221">
        <f t="shared" si="0"/>
        <v>0.6629563023124484</v>
      </c>
      <c r="P32" s="217">
        <v>0</v>
      </c>
      <c r="Q32" s="217">
        <v>267.44973052</v>
      </c>
      <c r="R32" s="217"/>
      <c r="S32" s="222">
        <v>149.74824612</v>
      </c>
      <c r="T32" s="216" t="s">
        <v>221</v>
      </c>
      <c r="U32" s="223" t="s">
        <v>212</v>
      </c>
      <c r="V32" s="223" t="s">
        <v>222</v>
      </c>
      <c r="W32" s="222">
        <v>-59.933690807741797</v>
      </c>
      <c r="X32" s="224">
        <v>0.17</v>
      </c>
      <c r="Y32" s="216">
        <v>12</v>
      </c>
      <c r="Z32" s="216" t="s">
        <v>223</v>
      </c>
    </row>
    <row r="33" spans="1:79" s="237" customFormat="1" ht="204.75" x14ac:dyDescent="0.25">
      <c r="A33" s="225"/>
      <c r="B33" s="226" t="s">
        <v>53</v>
      </c>
      <c r="C33" s="227" t="s">
        <v>207</v>
      </c>
      <c r="D33" s="225" t="s">
        <v>208</v>
      </c>
      <c r="E33" s="225" t="s">
        <v>208</v>
      </c>
      <c r="F33" s="228">
        <v>0</v>
      </c>
      <c r="G33" s="228">
        <v>0</v>
      </c>
      <c r="H33" s="229">
        <v>2014</v>
      </c>
      <c r="I33" s="229">
        <v>2020</v>
      </c>
      <c r="J33" s="225" t="s">
        <v>215</v>
      </c>
      <c r="K33" s="225" t="s">
        <v>215</v>
      </c>
      <c r="L33" s="230" t="s">
        <v>220</v>
      </c>
      <c r="M33" s="231" t="s">
        <v>220</v>
      </c>
      <c r="N33" s="232">
        <v>0.17839431744369724</v>
      </c>
      <c r="O33" s="233">
        <f t="shared" si="0"/>
        <v>0.17839431744369724</v>
      </c>
      <c r="P33" s="228">
        <v>0</v>
      </c>
      <c r="Q33" s="228">
        <v>67.499525840000004</v>
      </c>
      <c r="R33" s="228"/>
      <c r="S33" s="234">
        <v>63.999015860000007</v>
      </c>
      <c r="T33" s="225" t="s">
        <v>224</v>
      </c>
      <c r="U33" s="235" t="s">
        <v>212</v>
      </c>
      <c r="V33" s="235" t="s">
        <v>225</v>
      </c>
      <c r="W33" s="234">
        <v>-8.8995799773955699</v>
      </c>
      <c r="X33" s="236">
        <v>0.2</v>
      </c>
      <c r="Y33" s="225">
        <v>10</v>
      </c>
      <c r="Z33" s="216" t="s">
        <v>223</v>
      </c>
      <c r="BQ33" s="238"/>
      <c r="BR33" s="238"/>
      <c r="BS33" s="238"/>
      <c r="BT33" s="238"/>
      <c r="BU33" s="238"/>
      <c r="BV33" s="238"/>
      <c r="BW33" s="238"/>
      <c r="BX33" s="238"/>
      <c r="BY33" s="238"/>
      <c r="BZ33" s="238"/>
      <c r="CA33" s="238"/>
    </row>
    <row r="34" spans="1:79" ht="47.25" x14ac:dyDescent="0.25">
      <c r="A34" s="215"/>
      <c r="B34" s="205" t="s">
        <v>168</v>
      </c>
      <c r="C34" s="206" t="s">
        <v>207</v>
      </c>
      <c r="D34" s="216" t="s">
        <v>208</v>
      </c>
      <c r="E34" s="216" t="s">
        <v>226</v>
      </c>
      <c r="F34" s="217">
        <v>0</v>
      </c>
      <c r="G34" s="217">
        <v>0</v>
      </c>
      <c r="H34" s="218">
        <v>2012</v>
      </c>
      <c r="I34" s="218">
        <v>2020</v>
      </c>
      <c r="J34" s="216" t="s">
        <v>210</v>
      </c>
      <c r="K34" s="216" t="s">
        <v>210</v>
      </c>
      <c r="L34" s="219" t="s">
        <v>210</v>
      </c>
      <c r="M34" s="220" t="s">
        <v>210</v>
      </c>
      <c r="N34" s="212">
        <v>0.52097547323421678</v>
      </c>
      <c r="O34" s="221">
        <f t="shared" si="0"/>
        <v>0.52097547323421678</v>
      </c>
      <c r="P34" s="217">
        <v>0</v>
      </c>
      <c r="Q34" s="217">
        <v>362.96813687999997</v>
      </c>
      <c r="R34" s="217"/>
      <c r="S34" s="222">
        <v>177.50861984999995</v>
      </c>
      <c r="T34" s="216" t="s">
        <v>227</v>
      </c>
      <c r="U34" s="239" t="s">
        <v>212</v>
      </c>
      <c r="V34" s="239" t="s">
        <v>228</v>
      </c>
      <c r="W34" s="222">
        <v>-126.70629269042701</v>
      </c>
      <c r="X34" s="224">
        <v>0.15</v>
      </c>
      <c r="Y34" s="216">
        <v>12</v>
      </c>
      <c r="Z34" s="216" t="s">
        <v>223</v>
      </c>
    </row>
  </sheetData>
  <mergeCells count="31">
    <mergeCell ref="T17:T18"/>
    <mergeCell ref="U17:U18"/>
    <mergeCell ref="V17:V18"/>
    <mergeCell ref="W17:X17"/>
    <mergeCell ref="Y17:Z17"/>
    <mergeCell ref="L17:L18"/>
    <mergeCell ref="M17:M18"/>
    <mergeCell ref="P17:P18"/>
    <mergeCell ref="Q17:Q18"/>
    <mergeCell ref="R17:R18"/>
    <mergeCell ref="S17:S18"/>
    <mergeCell ref="P16:Q16"/>
    <mergeCell ref="R16:S16"/>
    <mergeCell ref="T16:V16"/>
    <mergeCell ref="W16:Z16"/>
    <mergeCell ref="F17:F18"/>
    <mergeCell ref="G17:G18"/>
    <mergeCell ref="H17:H18"/>
    <mergeCell ref="I17:I18"/>
    <mergeCell ref="J17:J18"/>
    <mergeCell ref="K17:K18"/>
    <mergeCell ref="A7:Z7"/>
    <mergeCell ref="A16:A18"/>
    <mergeCell ref="B16:C18"/>
    <mergeCell ref="D16:D18"/>
    <mergeCell ref="E16:E18"/>
    <mergeCell ref="F16:G16"/>
    <mergeCell ref="H16:I16"/>
    <mergeCell ref="J16:M16"/>
    <mergeCell ref="N16:N18"/>
    <mergeCell ref="O16:O18"/>
  </mergeCells>
  <printOptions horizontalCentered="1"/>
  <pageMargins left="0.18" right="0.17" top="0.19685039370078741" bottom="0.19685039370078741" header="0.15748031496062992" footer="0.15748031496062992"/>
  <pageSetup paperSize="8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 1.4 Минэнерго </vt:lpstr>
      <vt:lpstr>1.3 Минэнерго</vt:lpstr>
      <vt:lpstr>1.2 2015 Минэнерго</vt:lpstr>
      <vt:lpstr>прил 2.2 (2015)</vt:lpstr>
      <vt:lpstr>' 1.4 Минэнерго '!Заголовки_для_печати</vt:lpstr>
      <vt:lpstr>'1.2 2015 Минэнерго'!Заголовки_для_печати</vt:lpstr>
      <vt:lpstr>'1.3 Минэнерго'!Заголовки_для_печати</vt:lpstr>
      <vt:lpstr>' 1.4 Минэнерго '!Область_печати</vt:lpstr>
      <vt:lpstr>'1.2 2015 Минэнерго'!Область_печати</vt:lpstr>
      <vt:lpstr>'1.3 Минэнерго'!Область_печати</vt:lpstr>
      <vt:lpstr>'прил 2.2 (2015)'!Область_печати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Пышнограева Олеся Михайловна</dc:creator>
  <cp:lastModifiedBy>Пышнограева Олеся Михайловна</cp:lastModifiedBy>
  <dcterms:created xsi:type="dcterms:W3CDTF">2015-03-27T06:48:48Z</dcterms:created>
  <dcterms:modified xsi:type="dcterms:W3CDTF">2015-03-27T06:49:28Z</dcterms:modified>
</cp:coreProperties>
</file>