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27555" windowHeight="12045" activeTab="6"/>
  </bookViews>
  <sheets>
    <sheet name=" 1.1 Минэнерго" sheetId="1" r:id="rId1"/>
    <sheet name="1.3 Минэнерго 2016-2020" sheetId="2" r:id="rId2"/>
    <sheet name="1.2 2017 Минэнерго" sheetId="3" r:id="rId3"/>
    <sheet name="1.2 2018 Минэнерго" sheetId="4" r:id="rId4"/>
    <sheet name="1.2 2019 Минэнерго" sheetId="5" r:id="rId5"/>
    <sheet name="1.2 2020 Минэнерго" sheetId="6" r:id="rId6"/>
    <sheet name="прил 2.2 (2016-2020)" sheetId="7" r:id="rId7"/>
  </sheets>
  <externalReferences>
    <externalReference r:id="rId8"/>
  </externalReferences>
  <definedNames>
    <definedName name="_xlnm._FilterDatabase" localSheetId="0" hidden="1">' 1.1 Минэнерго'!$A$20:$AJ$78</definedName>
    <definedName name="Z_1519C69B_671D_4E04_B451_D38FB0B52570_.wvu.Cols" localSheetId="0" hidden="1">' 1.1 Минэнерго'!$AK:$AP</definedName>
    <definedName name="Z_1519C69B_671D_4E04_B451_D38FB0B52570_.wvu.FilterData" localSheetId="0" hidden="1">' 1.1 Минэнерго'!$A$20:$AJ$78</definedName>
    <definedName name="Z_1519C69B_671D_4E04_B451_D38FB0B52570_.wvu.PrintArea" localSheetId="0" hidden="1">' 1.1 Минэнерго'!$A$1:$AJ$83</definedName>
    <definedName name="Z_1519C69B_671D_4E04_B451_D38FB0B52570_.wvu.PrintTitles" localSheetId="0" hidden="1">' 1.1 Минэнерго'!$17:$19</definedName>
    <definedName name="Z_1519C69B_671D_4E04_B451_D38FB0B52570_.wvu.Rows" localSheetId="0" hidden="1">' 1.1 Минэнерго'!$1:$1,' 1.1 Минэнерго'!$7:$7,' 1.1 Минэнерго'!$13:$15</definedName>
    <definedName name="Z_31ABD978_7986_496B_8C76_60CE5D50CDD5_.wvu.Cols" localSheetId="0" hidden="1">' 1.1 Минэнерго'!$AK:$AP</definedName>
    <definedName name="Z_31ABD978_7986_496B_8C76_60CE5D50CDD5_.wvu.FilterData" localSheetId="0" hidden="1">' 1.1 Минэнерго'!$A$20:$AJ$78</definedName>
    <definedName name="Z_31ABD978_7986_496B_8C76_60CE5D50CDD5_.wvu.PrintArea" localSheetId="0" hidden="1">' 1.1 Минэнерго'!$A$1:$AJ$83</definedName>
    <definedName name="Z_31ABD978_7986_496B_8C76_60CE5D50CDD5_.wvu.PrintTitles" localSheetId="0" hidden="1">' 1.1 Минэнерго'!$17:$19</definedName>
    <definedName name="Z_31ABD978_7986_496B_8C76_60CE5D50CDD5_.wvu.Rows" localSheetId="0" hidden="1">' 1.1 Минэнерго'!$1:$1,' 1.1 Минэнерго'!$7:$7,' 1.1 Минэнерго'!$13:$15</definedName>
    <definedName name="Z_325CE885_200B_4C68_A709_B5475812BA5B_.wvu.Cols" localSheetId="6" hidden="1">'прил 2.2 (2016-2020)'!#REF!</definedName>
    <definedName name="Z_325CE885_200B_4C68_A709_B5475812BA5B_.wvu.FilterData" localSheetId="6" hidden="1">'прил 2.2 (2016-2020)'!$A$19:$AA$60</definedName>
    <definedName name="Z_325CE885_200B_4C68_A709_B5475812BA5B_.wvu.PrintArea" localSheetId="6" hidden="1">'прил 2.2 (2016-2020)'!$A$1:$AA$60</definedName>
    <definedName name="Z_3C095A71_3E0E_431D_99D0_CD41573CA601_.wvu.PrintArea" localSheetId="6" hidden="1">'прил 2.2 (2016-2020)'!$A$1:$Z$60</definedName>
    <definedName name="Z_3C095A71_3E0E_431D_99D0_CD41573CA601_.wvu.Rows" localSheetId="6" hidden="1">'прил 2.2 (2016-2020)'!#REF!,'прил 2.2 (2016-2020)'!#REF!,'прил 2.2 (2016-2020)'!#REF!,'прил 2.2 (2016-2020)'!#REF!,'прил 2.2 (2016-2020)'!#REF!,'прил 2.2 (2016-2020)'!#REF!,'прил 2.2 (2016-2020)'!#REF!,'прил 2.2 (2016-2020)'!#REF!,'прил 2.2 (2016-2020)'!#REF!,'прил 2.2 (2016-2020)'!#REF!,'прил 2.2 (2016-2020)'!#REF!,'прил 2.2 (2016-2020)'!#REF!,'прил 2.2 (2016-2020)'!#REF!,'прил 2.2 (2016-2020)'!#REF!,'прил 2.2 (2016-2020)'!#REF!,'прил 2.2 (2016-2020)'!#REF!,'прил 2.2 (2016-2020)'!#REF!,'прил 2.2 (2016-2020)'!#REF!,'прил 2.2 (2016-2020)'!#REF!,'прил 2.2 (2016-2020)'!#REF!,'прил 2.2 (2016-2020)'!#REF!,'прил 2.2 (2016-2020)'!#REF!,'прил 2.2 (2016-2020)'!#REF!,'прил 2.2 (2016-2020)'!#REF!,'прил 2.2 (2016-2020)'!#REF!,'прил 2.2 (2016-2020)'!#REF!,'прил 2.2 (2016-2020)'!#REF!,'прил 2.2 (2016-2020)'!#REF!,'прил 2.2 (2016-2020)'!#REF!,'прил 2.2 (2016-2020)'!#REF!</definedName>
    <definedName name="Z_486A737E_D982_4C6A_AD40_032A57D67EC2_.wvu.Cols" localSheetId="0" hidden="1">' 1.1 Минэнерго'!$AK:$AP</definedName>
    <definedName name="Z_486A737E_D982_4C6A_AD40_032A57D67EC2_.wvu.FilterData" localSheetId="0" hidden="1">' 1.1 Минэнерго'!$A$20:$AJ$78</definedName>
    <definedName name="Z_5BDBA0E9_F1D4_4F33_87DD_1FD768D9C020_.wvu.Cols" localSheetId="6" hidden="1">'прил 2.2 (2016-2020)'!#REF!</definedName>
    <definedName name="Z_5BDBA0E9_F1D4_4F33_87DD_1FD768D9C020_.wvu.PrintArea" localSheetId="6" hidden="1">'прил 2.2 (2016-2020)'!$A$1:$AA$60</definedName>
    <definedName name="Z_89F5E058_923B_45E6_A599_A26E32246CF7_.wvu.Cols" localSheetId="6" hidden="1">'прил 2.2 (2016-2020)'!#REF!</definedName>
    <definedName name="Z_89F5E058_923B_45E6_A599_A26E32246CF7_.wvu.PrintArea" localSheetId="6" hidden="1">'прил 2.2 (2016-2020)'!$A$1:$AA$60</definedName>
    <definedName name="Z_8ECAFFE7_3C11_4F02_ACC1_D346327B2911_.wvu.FilterData" localSheetId="0" hidden="1">' 1.1 Минэнерго'!$B$22:$AP$78</definedName>
    <definedName name="Z_917D7D31_8C1E_4B02_9346_C1F9409C8252_.wvu.FilterData" localSheetId="0" hidden="1">' 1.1 Минэнерго'!$A$20:$AJ$78</definedName>
    <definedName name="Z_9631D204_DDE8_4D6A_B710_220A8103D872_.wvu.Rows" localSheetId="6" hidden="1">'прил 2.2 (2016-2020)'!#REF!,'прил 2.2 (2016-2020)'!#REF!,'прил 2.2 (2016-2020)'!#REF!,'прил 2.2 (2016-2020)'!#REF!,'прил 2.2 (2016-2020)'!#REF!</definedName>
    <definedName name="Z_A7C20905_F5FD_467B_961A_84E0060BC177_.wvu.Cols" localSheetId="0" hidden="1">' 1.1 Минэнерго'!$AK:$AP</definedName>
    <definedName name="Z_A7C20905_F5FD_467B_961A_84E0060BC177_.wvu.FilterData" localSheetId="0" hidden="1">' 1.1 Минэнерго'!$A$20:$AJ$78</definedName>
    <definedName name="Z_C2E9F292_9A0A_47EB_AA0E_8788BDD6B194_.wvu.Cols" localSheetId="0" hidden="1">' 1.1 Минэнерго'!$AK:$AP</definedName>
    <definedName name="Z_C2E9F292_9A0A_47EB_AA0E_8788BDD6B194_.wvu.FilterData" localSheetId="0" hidden="1">' 1.1 Минэнерго'!$A$20:$AJ$78</definedName>
    <definedName name="Z_CD3D5A31_AFFC_4EF7_BE7E_E03895E24C4E_.wvu.Cols" localSheetId="0" hidden="1">' 1.1 Минэнерго'!$AK:$AP</definedName>
    <definedName name="Z_CD3D5A31_AFFC_4EF7_BE7E_E03895E24C4E_.wvu.FilterData" localSheetId="0" hidden="1">' 1.1 Минэнерго'!$A$20:$AJ$78</definedName>
    <definedName name="Z_D42188E1_CC1A_4A10_A499_8366A8778941_.wvu.Cols" localSheetId="0" hidden="1">' 1.1 Минэнерго'!$AK:$AP</definedName>
    <definedName name="Z_D42188E1_CC1A_4A10_A499_8366A8778941_.wvu.FilterData" localSheetId="0" hidden="1">' 1.1 Минэнерго'!$A$20:$AJ$78</definedName>
    <definedName name="Z_D42188E1_CC1A_4A10_A499_8366A8778941_.wvu.PrintArea" localSheetId="0" hidden="1">' 1.1 Минэнерго'!$A$1:$AJ$83</definedName>
    <definedName name="Z_D42188E1_CC1A_4A10_A499_8366A8778941_.wvu.PrintTitles" localSheetId="0" hidden="1">' 1.1 Минэнерго'!$17:$19</definedName>
    <definedName name="Z_D42188E1_CC1A_4A10_A499_8366A8778941_.wvu.Rows" localSheetId="0" hidden="1">' 1.1 Минэнерго'!$1:$1,' 1.1 Минэнерго'!$7:$7,' 1.1 Минэнерго'!$13:$15</definedName>
    <definedName name="Z_E93F1621_8601_4B2A_A491_3CFD7EB2E95A_.wvu.Cols" localSheetId="6" hidden="1">'прил 2.2 (2016-2020)'!#REF!</definedName>
    <definedName name="Z_E93F1621_8601_4B2A_A491_3CFD7EB2E95A_.wvu.PrintArea" localSheetId="6" hidden="1">'прил 2.2 (2016-2020)'!$A$1:$AA$60</definedName>
    <definedName name="Z_EB680F2A_AFAB_4901_B344_269A27359304_.wvu.Rows" localSheetId="6" hidden="1">'прил 2.2 (2016-2020)'!#REF!,'прил 2.2 (2016-2020)'!#REF!,'прил 2.2 (2016-2020)'!#REF!,'прил 2.2 (2016-2020)'!#REF!,'прил 2.2 (2016-2020)'!#REF!,'прил 2.2 (2016-2020)'!#REF!</definedName>
    <definedName name="Z_ED66AA56_7F7A_465F_B562_A070EB611875_.wvu.FilterData" localSheetId="0" hidden="1">' 1.1 Минэнерго'!$B$22:$AP$78</definedName>
    <definedName name="_xlnm.Print_Titles" localSheetId="0">' 1.1 Минэнерго'!$17:$19</definedName>
    <definedName name="_xlnm.Print_Area" localSheetId="0">' 1.1 Минэнерго'!$B$1:$AJ$85</definedName>
    <definedName name="_xlnm.Print_Area" localSheetId="6">'прил 2.2 (2016-2020)'!$A$1:$AA$60</definedName>
  </definedNames>
  <calcPr calcId="145621" fullCalcOnLoad="1"/>
</workbook>
</file>

<file path=xl/calcChain.xml><?xml version="1.0" encoding="utf-8"?>
<calcChain xmlns="http://schemas.openxmlformats.org/spreadsheetml/2006/main">
  <c r="O60" i="7" l="1"/>
  <c r="O59" i="7"/>
  <c r="O58" i="7"/>
  <c r="O57" i="7"/>
  <c r="O56" i="7"/>
  <c r="O55" i="7"/>
  <c r="O54" i="7"/>
  <c r="O53" i="7"/>
  <c r="O52" i="7"/>
  <c r="O51" i="7"/>
  <c r="O50" i="7"/>
  <c r="O49" i="7"/>
  <c r="O48" i="7"/>
  <c r="O47" i="7"/>
  <c r="O46" i="7"/>
  <c r="O45" i="7"/>
  <c r="O44" i="7"/>
  <c r="O43" i="7"/>
  <c r="O42" i="7"/>
  <c r="O41" i="7"/>
  <c r="O40" i="7"/>
  <c r="O39" i="7"/>
  <c r="O38" i="7"/>
  <c r="O37" i="7"/>
  <c r="O36" i="7"/>
  <c r="O35" i="7"/>
  <c r="O34" i="7"/>
  <c r="O33" i="7"/>
  <c r="O32" i="7"/>
  <c r="O31" i="7"/>
  <c r="O30" i="7"/>
  <c r="O29" i="7"/>
  <c r="O28" i="7"/>
  <c r="O27" i="7"/>
  <c r="O26" i="7"/>
  <c r="O25" i="7"/>
  <c r="O24" i="7"/>
  <c r="O23" i="7"/>
  <c r="O22" i="7"/>
  <c r="O21" i="7"/>
  <c r="O20" i="7"/>
  <c r="S19" i="7"/>
  <c r="R19" i="7"/>
  <c r="Q19" i="7"/>
  <c r="P19" i="7"/>
  <c r="G19" i="7"/>
  <c r="F19" i="7"/>
  <c r="B64" i="6"/>
  <c r="U29" i="6"/>
  <c r="U27" i="6" s="1"/>
  <c r="T29" i="6"/>
  <c r="S29" i="6"/>
  <c r="R29" i="6"/>
  <c r="R27" i="6" s="1"/>
  <c r="Q29" i="6"/>
  <c r="Q27" i="6" s="1"/>
  <c r="B29" i="6"/>
  <c r="B28" i="6"/>
  <c r="T27" i="6"/>
  <c r="S27" i="6"/>
  <c r="B27" i="6"/>
  <c r="U21" i="6"/>
  <c r="U13" i="6" s="1"/>
  <c r="U12" i="6" s="1"/>
  <c r="T21" i="6"/>
  <c r="S21" i="6"/>
  <c r="R21" i="6"/>
  <c r="Q21" i="6"/>
  <c r="B21" i="6"/>
  <c r="B20" i="6"/>
  <c r="U18" i="6"/>
  <c r="T18" i="6"/>
  <c r="T13" i="6" s="1"/>
  <c r="S18" i="6"/>
  <c r="R18" i="6"/>
  <c r="Q18" i="6"/>
  <c r="B18" i="6"/>
  <c r="B17" i="6"/>
  <c r="U14" i="6"/>
  <c r="T14" i="6"/>
  <c r="S14" i="6"/>
  <c r="S13" i="6" s="1"/>
  <c r="S12" i="6" s="1"/>
  <c r="R14" i="6"/>
  <c r="R13" i="6" s="1"/>
  <c r="R12" i="6" s="1"/>
  <c r="Q14" i="6"/>
  <c r="Q13" i="6"/>
  <c r="Y12" i="6"/>
  <c r="X12" i="6"/>
  <c r="W12" i="6"/>
  <c r="V12" i="6"/>
  <c r="Q12" i="6"/>
  <c r="B64" i="5"/>
  <c r="U29" i="5"/>
  <c r="T29" i="5"/>
  <c r="T27" i="5" s="1"/>
  <c r="S29" i="5"/>
  <c r="S27" i="5" s="1"/>
  <c r="R29" i="5"/>
  <c r="Q29" i="5"/>
  <c r="B29" i="5"/>
  <c r="B28" i="5"/>
  <c r="U27" i="5"/>
  <c r="R27" i="5"/>
  <c r="Q27" i="5"/>
  <c r="B27" i="5"/>
  <c r="U21" i="5"/>
  <c r="T21" i="5"/>
  <c r="S21" i="5"/>
  <c r="R21" i="5"/>
  <c r="Q21" i="5"/>
  <c r="B21" i="5"/>
  <c r="B20" i="5"/>
  <c r="U18" i="5"/>
  <c r="T18" i="5"/>
  <c r="S18" i="5"/>
  <c r="S13" i="5" s="1"/>
  <c r="R18" i="5"/>
  <c r="Q18" i="5"/>
  <c r="B18" i="5"/>
  <c r="B17" i="5"/>
  <c r="U14" i="5"/>
  <c r="U13" i="5" s="1"/>
  <c r="U12" i="5" s="1"/>
  <c r="T14" i="5"/>
  <c r="S14" i="5"/>
  <c r="R14" i="5"/>
  <c r="R13" i="5" s="1"/>
  <c r="R12" i="5" s="1"/>
  <c r="Q14" i="5"/>
  <c r="Q13" i="5" s="1"/>
  <c r="Q12" i="5" s="1"/>
  <c r="T13" i="5"/>
  <c r="T12" i="5" s="1"/>
  <c r="Y12" i="5"/>
  <c r="X12" i="5"/>
  <c r="W12" i="5"/>
  <c r="V12" i="5"/>
  <c r="B64" i="4"/>
  <c r="U29" i="4"/>
  <c r="T29" i="4"/>
  <c r="S29" i="4"/>
  <c r="S27" i="4" s="1"/>
  <c r="R29" i="4"/>
  <c r="Q29" i="4"/>
  <c r="B29" i="4"/>
  <c r="B28" i="4"/>
  <c r="U27" i="4"/>
  <c r="T27" i="4"/>
  <c r="R27" i="4"/>
  <c r="Q27" i="4"/>
  <c r="B27" i="4"/>
  <c r="U21" i="4"/>
  <c r="T21" i="4"/>
  <c r="S21" i="4"/>
  <c r="R21" i="4"/>
  <c r="Q21" i="4"/>
  <c r="B21" i="4"/>
  <c r="B20" i="4"/>
  <c r="U18" i="4"/>
  <c r="T18" i="4"/>
  <c r="S18" i="4"/>
  <c r="R18" i="4"/>
  <c r="Q18" i="4"/>
  <c r="B18" i="4"/>
  <c r="B17" i="4"/>
  <c r="U14" i="4"/>
  <c r="T14" i="4"/>
  <c r="S14" i="4"/>
  <c r="R14" i="4"/>
  <c r="Q14" i="4"/>
  <c r="Y12" i="4"/>
  <c r="X12" i="4"/>
  <c r="W12" i="4"/>
  <c r="V12" i="4"/>
  <c r="B64" i="3"/>
  <c r="U29" i="3"/>
  <c r="U27" i="3" s="1"/>
  <c r="T29" i="3"/>
  <c r="S29" i="3"/>
  <c r="R29" i="3"/>
  <c r="R27" i="3" s="1"/>
  <c r="Q29" i="3"/>
  <c r="B29" i="3"/>
  <c r="B28" i="3"/>
  <c r="T27" i="3"/>
  <c r="S27" i="3"/>
  <c r="Q27" i="3"/>
  <c r="B27" i="3"/>
  <c r="U21" i="3"/>
  <c r="T21" i="3"/>
  <c r="S21" i="3"/>
  <c r="S13" i="3" s="1"/>
  <c r="S12" i="3" s="1"/>
  <c r="R21" i="3"/>
  <c r="Q21" i="3"/>
  <c r="B21" i="3"/>
  <c r="B20" i="3"/>
  <c r="U18" i="3"/>
  <c r="T18" i="3"/>
  <c r="S18" i="3"/>
  <c r="R18" i="3"/>
  <c r="R13" i="3" s="1"/>
  <c r="R12" i="3" s="1"/>
  <c r="Q18" i="3"/>
  <c r="B18" i="3"/>
  <c r="B17" i="3"/>
  <c r="U14" i="3"/>
  <c r="U13" i="3" s="1"/>
  <c r="U12" i="3" s="1"/>
  <c r="T14" i="3"/>
  <c r="T13" i="3" s="1"/>
  <c r="T12" i="3" s="1"/>
  <c r="S14" i="3"/>
  <c r="R14" i="3"/>
  <c r="Q14" i="3"/>
  <c r="Q13" i="3"/>
  <c r="Q12" i="3" s="1"/>
  <c r="Y12" i="3"/>
  <c r="X12" i="3"/>
  <c r="W12" i="3"/>
  <c r="V12" i="3"/>
  <c r="AZ46" i="2"/>
  <c r="BE46" i="2" s="1"/>
  <c r="AU46" i="2"/>
  <c r="AS46" i="2"/>
  <c r="AR46" i="2"/>
  <c r="AQ46" i="2"/>
  <c r="AP46" i="2"/>
  <c r="AO46" i="2"/>
  <c r="AN46" i="2"/>
  <c r="AM46" i="2"/>
  <c r="AL46" i="2"/>
  <c r="AJ46" i="2"/>
  <c r="AT46" i="2" s="1"/>
  <c r="AI46" i="2"/>
  <c r="AK46" i="2" s="1"/>
  <c r="AH46" i="2"/>
  <c r="N46" i="2"/>
  <c r="M46" i="2"/>
  <c r="BE45" i="2"/>
  <c r="AZ45" i="2"/>
  <c r="AS45" i="2"/>
  <c r="AR45" i="2"/>
  <c r="AQ45" i="2"/>
  <c r="AP45" i="2"/>
  <c r="AO45" i="2"/>
  <c r="AN45" i="2"/>
  <c r="AM45" i="2"/>
  <c r="AL45" i="2"/>
  <c r="AT45" i="2" s="1"/>
  <c r="AK45" i="2"/>
  <c r="AU45" i="2" s="1"/>
  <c r="AI45" i="2"/>
  <c r="AH45" i="2"/>
  <c r="AJ45" i="2" s="1"/>
  <c r="N45" i="2"/>
  <c r="M45" i="2"/>
  <c r="AZ44" i="2"/>
  <c r="BE44" i="2" s="1"/>
  <c r="AS44" i="2"/>
  <c r="AR44" i="2"/>
  <c r="AQ44" i="2"/>
  <c r="AP44" i="2"/>
  <c r="AO44" i="2"/>
  <c r="AN44" i="2"/>
  <c r="AM44" i="2"/>
  <c r="AL44" i="2"/>
  <c r="AJ44" i="2"/>
  <c r="AI44" i="2"/>
  <c r="AK44" i="2" s="1"/>
  <c r="AU44" i="2" s="1"/>
  <c r="AH44" i="2"/>
  <c r="N44" i="2"/>
  <c r="M44" i="2"/>
  <c r="BE43" i="2"/>
  <c r="AZ43" i="2"/>
  <c r="AS43" i="2"/>
  <c r="AR43" i="2"/>
  <c r="AQ43" i="2"/>
  <c r="AP43" i="2"/>
  <c r="AO43" i="2"/>
  <c r="AN43" i="2"/>
  <c r="AM43" i="2"/>
  <c r="AL43" i="2"/>
  <c r="AK43" i="2"/>
  <c r="AU43" i="2" s="1"/>
  <c r="AI43" i="2"/>
  <c r="AH43" i="2"/>
  <c r="AJ43" i="2" s="1"/>
  <c r="AT43" i="2" s="1"/>
  <c r="N43" i="2"/>
  <c r="M43" i="2"/>
  <c r="AZ42" i="2"/>
  <c r="BE42" i="2" s="1"/>
  <c r="AS42" i="2"/>
  <c r="AR42" i="2"/>
  <c r="AQ42" i="2"/>
  <c r="AP42" i="2"/>
  <c r="AO42" i="2"/>
  <c r="AN42" i="2"/>
  <c r="AM42" i="2"/>
  <c r="AL42" i="2"/>
  <c r="AJ42" i="2"/>
  <c r="AI42" i="2"/>
  <c r="AK42" i="2" s="1"/>
  <c r="AU42" i="2" s="1"/>
  <c r="AH42" i="2"/>
  <c r="N42" i="2"/>
  <c r="M42" i="2"/>
  <c r="BE41" i="2"/>
  <c r="AZ41" i="2"/>
  <c r="AS41" i="2"/>
  <c r="AR41" i="2"/>
  <c r="AQ41" i="2"/>
  <c r="AP41" i="2"/>
  <c r="AO41" i="2"/>
  <c r="AN41" i="2"/>
  <c r="AM41" i="2"/>
  <c r="AL41" i="2"/>
  <c r="AK41" i="2"/>
  <c r="AU41" i="2" s="1"/>
  <c r="AI41" i="2"/>
  <c r="AH41" i="2"/>
  <c r="AJ41" i="2" s="1"/>
  <c r="AT41" i="2" s="1"/>
  <c r="N41" i="2"/>
  <c r="M41" i="2"/>
  <c r="AZ40" i="2"/>
  <c r="BE40" i="2" s="1"/>
  <c r="AU40" i="2"/>
  <c r="AS40" i="2"/>
  <c r="AR40" i="2"/>
  <c r="AQ40" i="2"/>
  <c r="AP40" i="2"/>
  <c r="AO40" i="2"/>
  <c r="AN40" i="2"/>
  <c r="AM40" i="2"/>
  <c r="AM32" i="2" s="1"/>
  <c r="AM30" i="2" s="1"/>
  <c r="AL40" i="2"/>
  <c r="AJ40" i="2"/>
  <c r="AT40" i="2" s="1"/>
  <c r="AI40" i="2"/>
  <c r="AK40" i="2" s="1"/>
  <c r="AH40" i="2"/>
  <c r="N40" i="2"/>
  <c r="M40" i="2"/>
  <c r="BE39" i="2"/>
  <c r="AZ39" i="2"/>
  <c r="AS39" i="2"/>
  <c r="AR39" i="2"/>
  <c r="AQ39" i="2"/>
  <c r="AP39" i="2"/>
  <c r="AO39" i="2"/>
  <c r="AN39" i="2"/>
  <c r="AM39" i="2"/>
  <c r="AL39" i="2"/>
  <c r="AT39" i="2" s="1"/>
  <c r="AK39" i="2"/>
  <c r="AU39" i="2" s="1"/>
  <c r="AI39" i="2"/>
  <c r="AH39" i="2"/>
  <c r="AJ39" i="2" s="1"/>
  <c r="N39" i="2"/>
  <c r="M39" i="2"/>
  <c r="AZ38" i="2"/>
  <c r="BE38" i="2" s="1"/>
  <c r="AU38" i="2"/>
  <c r="AS38" i="2"/>
  <c r="AR38" i="2"/>
  <c r="AQ38" i="2"/>
  <c r="AP38" i="2"/>
  <c r="AO38" i="2"/>
  <c r="AN38" i="2"/>
  <c r="AM38" i="2"/>
  <c r="AL38" i="2"/>
  <c r="AJ38" i="2"/>
  <c r="AT38" i="2" s="1"/>
  <c r="AI38" i="2"/>
  <c r="AK38" i="2" s="1"/>
  <c r="AH38" i="2"/>
  <c r="N38" i="2"/>
  <c r="M38" i="2"/>
  <c r="BE37" i="2"/>
  <c r="AZ37" i="2"/>
  <c r="AS37" i="2"/>
  <c r="AR37" i="2"/>
  <c r="AQ37" i="2"/>
  <c r="AP37" i="2"/>
  <c r="AO37" i="2"/>
  <c r="AN37" i="2"/>
  <c r="AM37" i="2"/>
  <c r="AL37" i="2"/>
  <c r="AT37" i="2" s="1"/>
  <c r="AK37" i="2"/>
  <c r="AU37" i="2" s="1"/>
  <c r="AI37" i="2"/>
  <c r="AH37" i="2"/>
  <c r="AJ37" i="2" s="1"/>
  <c r="N37" i="2"/>
  <c r="M37" i="2"/>
  <c r="AZ36" i="2"/>
  <c r="BE36" i="2" s="1"/>
  <c r="AS36" i="2"/>
  <c r="AR36" i="2"/>
  <c r="AQ36" i="2"/>
  <c r="AP36" i="2"/>
  <c r="AO36" i="2"/>
  <c r="AN36" i="2"/>
  <c r="AM36" i="2"/>
  <c r="AL36" i="2"/>
  <c r="AJ36" i="2"/>
  <c r="AI36" i="2"/>
  <c r="AK36" i="2" s="1"/>
  <c r="AU36" i="2" s="1"/>
  <c r="AH36" i="2"/>
  <c r="N36" i="2"/>
  <c r="M36" i="2"/>
  <c r="BE35" i="2"/>
  <c r="AZ35" i="2"/>
  <c r="AS35" i="2"/>
  <c r="AR35" i="2"/>
  <c r="AQ35" i="2"/>
  <c r="AP35" i="2"/>
  <c r="AO35" i="2"/>
  <c r="AN35" i="2"/>
  <c r="AM35" i="2"/>
  <c r="AL35" i="2"/>
  <c r="AK35" i="2"/>
  <c r="AU35" i="2" s="1"/>
  <c r="AI35" i="2"/>
  <c r="AH35" i="2"/>
  <c r="AJ35" i="2" s="1"/>
  <c r="AT35" i="2" s="1"/>
  <c r="N35" i="2"/>
  <c r="M35" i="2"/>
  <c r="AZ34" i="2"/>
  <c r="BE34" i="2" s="1"/>
  <c r="AS34" i="2"/>
  <c r="AR34" i="2"/>
  <c r="AQ34" i="2"/>
  <c r="AP34" i="2"/>
  <c r="AO34" i="2"/>
  <c r="AN34" i="2"/>
  <c r="AM34" i="2"/>
  <c r="AL34" i="2"/>
  <c r="AJ34" i="2"/>
  <c r="AI34" i="2"/>
  <c r="AH34" i="2"/>
  <c r="N34" i="2"/>
  <c r="M34" i="2"/>
  <c r="BE33" i="2"/>
  <c r="AZ33" i="2"/>
  <c r="AS33" i="2"/>
  <c r="AR33" i="2"/>
  <c r="AQ33" i="2"/>
  <c r="AP33" i="2"/>
  <c r="AO33" i="2"/>
  <c r="AN33" i="2"/>
  <c r="AM33" i="2"/>
  <c r="AL33" i="2"/>
  <c r="AK33" i="2"/>
  <c r="AI33" i="2"/>
  <c r="AH33" i="2"/>
  <c r="N33" i="2"/>
  <c r="M33" i="2"/>
  <c r="BD32" i="2"/>
  <c r="BD30" i="2" s="1"/>
  <c r="BC32" i="2"/>
  <c r="BC30" i="2" s="1"/>
  <c r="BB32" i="2"/>
  <c r="BA32" i="2"/>
  <c r="AZ32" i="2"/>
  <c r="AZ30" i="2" s="1"/>
  <c r="AY32" i="2"/>
  <c r="AY30" i="2" s="1"/>
  <c r="AX32" i="2"/>
  <c r="AW32" i="2"/>
  <c r="AV32" i="2"/>
  <c r="AV30" i="2" s="1"/>
  <c r="AV14" i="2" s="1"/>
  <c r="AG32" i="2"/>
  <c r="AF32" i="2"/>
  <c r="AF30" i="2" s="1"/>
  <c r="AF14" i="2" s="1"/>
  <c r="AE32" i="2"/>
  <c r="AE30" i="2" s="1"/>
  <c r="AD32" i="2"/>
  <c r="AC32" i="2"/>
  <c r="AB32" i="2"/>
  <c r="AB30" i="2" s="1"/>
  <c r="AB14" i="2" s="1"/>
  <c r="AA32" i="2"/>
  <c r="AA30" i="2" s="1"/>
  <c r="Z32" i="2"/>
  <c r="Y32" i="2"/>
  <c r="X32" i="2"/>
  <c r="W32" i="2"/>
  <c r="W30" i="2" s="1"/>
  <c r="V32" i="2"/>
  <c r="U32" i="2"/>
  <c r="T32" i="2"/>
  <c r="T30" i="2" s="1"/>
  <c r="T14" i="2" s="1"/>
  <c r="S32" i="2"/>
  <c r="S30" i="2" s="1"/>
  <c r="R32" i="2"/>
  <c r="Q32" i="2"/>
  <c r="P32" i="2"/>
  <c r="P30" i="2" s="1"/>
  <c r="P14" i="2" s="1"/>
  <c r="O32" i="2"/>
  <c r="O30" i="2" s="1"/>
  <c r="L32" i="2"/>
  <c r="K32" i="2"/>
  <c r="K30" i="2" s="1"/>
  <c r="J32" i="2"/>
  <c r="I32" i="2"/>
  <c r="H32" i="2"/>
  <c r="G32" i="2"/>
  <c r="G30" i="2" s="1"/>
  <c r="G14" i="2" s="1"/>
  <c r="F32" i="2"/>
  <c r="E32" i="2"/>
  <c r="D32" i="2"/>
  <c r="C32" i="2"/>
  <c r="C30" i="2" s="1"/>
  <c r="C14" i="2" s="1"/>
  <c r="B32" i="2"/>
  <c r="B31" i="2"/>
  <c r="BB30" i="2"/>
  <c r="BA30" i="2"/>
  <c r="AX30" i="2"/>
  <c r="AW30" i="2"/>
  <c r="AG30" i="2"/>
  <c r="AD30" i="2"/>
  <c r="AC30" i="2"/>
  <c r="Z30" i="2"/>
  <c r="Y30" i="2"/>
  <c r="X30" i="2"/>
  <c r="X14" i="2" s="1"/>
  <c r="V30" i="2"/>
  <c r="U30" i="2"/>
  <c r="R30" i="2"/>
  <c r="Q30" i="2"/>
  <c r="L30" i="2"/>
  <c r="L14" i="2" s="1"/>
  <c r="J30" i="2"/>
  <c r="I30" i="2"/>
  <c r="H30" i="2"/>
  <c r="F30" i="2"/>
  <c r="E30" i="2"/>
  <c r="D30" i="2"/>
  <c r="B30" i="2"/>
  <c r="AZ29" i="2"/>
  <c r="BE29" i="2" s="1"/>
  <c r="AS29" i="2"/>
  <c r="AR29" i="2"/>
  <c r="AQ29" i="2"/>
  <c r="AP29" i="2"/>
  <c r="AO29" i="2"/>
  <c r="AN29" i="2"/>
  <c r="AM29" i="2"/>
  <c r="AL29" i="2"/>
  <c r="AK29" i="2"/>
  <c r="AU29" i="2" s="1"/>
  <c r="AJ29" i="2"/>
  <c r="AT29" i="2" s="1"/>
  <c r="AI29" i="2"/>
  <c r="AH29" i="2"/>
  <c r="N29" i="2"/>
  <c r="M29" i="2"/>
  <c r="AZ28" i="2"/>
  <c r="BE28" i="2" s="1"/>
  <c r="AU28" i="2"/>
  <c r="AS28" i="2"/>
  <c r="AR28" i="2"/>
  <c r="AQ28" i="2"/>
  <c r="AP28" i="2"/>
  <c r="AO28" i="2"/>
  <c r="AN28" i="2"/>
  <c r="AM28" i="2"/>
  <c r="AL28" i="2"/>
  <c r="AI28" i="2"/>
  <c r="AK28" i="2" s="1"/>
  <c r="AH28" i="2"/>
  <c r="N28" i="2"/>
  <c r="M28" i="2"/>
  <c r="AZ27" i="2"/>
  <c r="BE27" i="2" s="1"/>
  <c r="AS27" i="2"/>
  <c r="AR27" i="2"/>
  <c r="AQ27" i="2"/>
  <c r="AP27" i="2"/>
  <c r="AO27" i="2"/>
  <c r="AN27" i="2"/>
  <c r="AM27" i="2"/>
  <c r="AL27" i="2"/>
  <c r="AK27" i="2"/>
  <c r="AU27" i="2" s="1"/>
  <c r="AJ27" i="2"/>
  <c r="AT27" i="2" s="1"/>
  <c r="AI27" i="2"/>
  <c r="AH27" i="2"/>
  <c r="N27" i="2"/>
  <c r="M27" i="2"/>
  <c r="AZ26" i="2"/>
  <c r="BE26" i="2" s="1"/>
  <c r="AS26" i="2"/>
  <c r="AR26" i="2"/>
  <c r="AQ26" i="2"/>
  <c r="AQ22" i="2" s="1"/>
  <c r="AP26" i="2"/>
  <c r="AO26" i="2"/>
  <c r="AN26" i="2"/>
  <c r="AM26" i="2"/>
  <c r="AM22" i="2" s="1"/>
  <c r="AL26" i="2"/>
  <c r="AT26" i="2" s="1"/>
  <c r="AI26" i="2"/>
  <c r="AK26" i="2" s="1"/>
  <c r="AH26" i="2"/>
  <c r="AJ26" i="2" s="1"/>
  <c r="N26" i="2"/>
  <c r="M26" i="2"/>
  <c r="BE25" i="2"/>
  <c r="AZ25" i="2"/>
  <c r="AS25" i="2"/>
  <c r="AR25" i="2"/>
  <c r="AQ25" i="2"/>
  <c r="AP25" i="2"/>
  <c r="AO25" i="2"/>
  <c r="AN25" i="2"/>
  <c r="AM25" i="2"/>
  <c r="AL25" i="2"/>
  <c r="AK25" i="2"/>
  <c r="AU25" i="2" s="1"/>
  <c r="AJ25" i="2"/>
  <c r="AT25" i="2" s="1"/>
  <c r="AI25" i="2"/>
  <c r="AH25" i="2"/>
  <c r="N25" i="2"/>
  <c r="M25" i="2"/>
  <c r="AZ24" i="2"/>
  <c r="BE24" i="2" s="1"/>
  <c r="AS24" i="2"/>
  <c r="AR24" i="2"/>
  <c r="AQ24" i="2"/>
  <c r="AP24" i="2"/>
  <c r="AO24" i="2"/>
  <c r="AN24" i="2"/>
  <c r="AM24" i="2"/>
  <c r="AL24" i="2"/>
  <c r="AI24" i="2"/>
  <c r="AH24" i="2"/>
  <c r="AJ24" i="2" s="1"/>
  <c r="N24" i="2"/>
  <c r="M24" i="2"/>
  <c r="BE23" i="2"/>
  <c r="AZ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N23" i="2"/>
  <c r="M23" i="2"/>
  <c r="M22" i="2" s="1"/>
  <c r="BD22" i="2"/>
  <c r="BC22" i="2"/>
  <c r="BB22" i="2"/>
  <c r="BA22" i="2"/>
  <c r="AY22" i="2"/>
  <c r="AX22" i="2"/>
  <c r="AW22" i="2"/>
  <c r="AV22" i="2"/>
  <c r="AP22" i="2"/>
  <c r="AG22" i="2"/>
  <c r="AF22" i="2"/>
  <c r="AE22" i="2"/>
  <c r="AD22" i="2"/>
  <c r="AC22" i="2"/>
  <c r="AB22" i="2"/>
  <c r="AA22" i="2"/>
  <c r="Z22" i="2"/>
  <c r="Z15" i="2" s="1"/>
  <c r="Y22" i="2"/>
  <c r="X22" i="2"/>
  <c r="W22" i="2"/>
  <c r="V22" i="2"/>
  <c r="U22" i="2"/>
  <c r="T22" i="2"/>
  <c r="S22" i="2"/>
  <c r="R22" i="2"/>
  <c r="R15" i="2" s="1"/>
  <c r="Q22" i="2"/>
  <c r="O22" i="2"/>
  <c r="L22" i="2"/>
  <c r="K22" i="2"/>
  <c r="J22" i="2"/>
  <c r="I22" i="2"/>
  <c r="H22" i="2"/>
  <c r="G22" i="2"/>
  <c r="F22" i="2"/>
  <c r="E22" i="2"/>
  <c r="D22" i="2"/>
  <c r="C22" i="2"/>
  <c r="B22" i="2"/>
  <c r="BE21" i="2"/>
  <c r="AS21" i="2"/>
  <c r="AR21" i="2"/>
  <c r="AQ21" i="2"/>
  <c r="AP21" i="2"/>
  <c r="AO21" i="2"/>
  <c r="AN21" i="2"/>
  <c r="AM21" i="2"/>
  <c r="AL21" i="2"/>
  <c r="AK21" i="2"/>
  <c r="AJ21" i="2"/>
  <c r="N21" i="2"/>
  <c r="AU21" i="2" s="1"/>
  <c r="M21" i="2"/>
  <c r="AT21" i="2" s="1"/>
  <c r="B21" i="2"/>
  <c r="BE20" i="2"/>
  <c r="BE19" i="2" s="1"/>
  <c r="AZ20" i="2"/>
  <c r="AS20" i="2"/>
  <c r="AS19" i="2" s="1"/>
  <c r="AR20" i="2"/>
  <c r="AQ20" i="2"/>
  <c r="AP20" i="2"/>
  <c r="AP19" i="2" s="1"/>
  <c r="AO20" i="2"/>
  <c r="AO19" i="2" s="1"/>
  <c r="AN20" i="2"/>
  <c r="AM20" i="2"/>
  <c r="AL20" i="2"/>
  <c r="AL19" i="2" s="1"/>
  <c r="AK20" i="2"/>
  <c r="AI20" i="2"/>
  <c r="AH20" i="2"/>
  <c r="N20" i="2"/>
  <c r="N19" i="2" s="1"/>
  <c r="M20" i="2"/>
  <c r="BD19" i="2"/>
  <c r="BD15" i="2" s="1"/>
  <c r="BC19" i="2"/>
  <c r="BC15" i="2" s="1"/>
  <c r="BB19" i="2"/>
  <c r="BA19" i="2"/>
  <c r="AZ19" i="2"/>
  <c r="AY19" i="2"/>
  <c r="AX19" i="2"/>
  <c r="AW19" i="2"/>
  <c r="AV19" i="2"/>
  <c r="AV15" i="2" s="1"/>
  <c r="AR19" i="2"/>
  <c r="AQ19" i="2"/>
  <c r="AN19" i="2"/>
  <c r="AM19" i="2"/>
  <c r="AI19" i="2"/>
  <c r="AG19" i="2"/>
  <c r="AF19" i="2"/>
  <c r="AF15" i="2" s="1"/>
  <c r="AE19" i="2"/>
  <c r="AE15" i="2" s="1"/>
  <c r="AE14" i="2" s="1"/>
  <c r="AD19" i="2"/>
  <c r="AC19" i="2"/>
  <c r="AB19" i="2"/>
  <c r="AB15" i="2" s="1"/>
  <c r="AA19" i="2"/>
  <c r="AA15" i="2" s="1"/>
  <c r="AA14" i="2" s="1"/>
  <c r="Z19" i="2"/>
  <c r="Y19" i="2"/>
  <c r="X19" i="2"/>
  <c r="X15" i="2" s="1"/>
  <c r="W19" i="2"/>
  <c r="W15" i="2" s="1"/>
  <c r="W14" i="2" s="1"/>
  <c r="V19" i="2"/>
  <c r="U19" i="2"/>
  <c r="T19" i="2"/>
  <c r="T15" i="2" s="1"/>
  <c r="S19" i="2"/>
  <c r="S15" i="2" s="1"/>
  <c r="S14" i="2" s="1"/>
  <c r="R19" i="2"/>
  <c r="Q19" i="2"/>
  <c r="P19" i="2"/>
  <c r="P15" i="2" s="1"/>
  <c r="O19" i="2"/>
  <c r="O15" i="2" s="1"/>
  <c r="O14" i="2" s="1"/>
  <c r="M19" i="2"/>
  <c r="L19" i="2"/>
  <c r="L15" i="2" s="1"/>
  <c r="K19" i="2"/>
  <c r="K15" i="2" s="1"/>
  <c r="J19" i="2"/>
  <c r="I19" i="2"/>
  <c r="H19" i="2"/>
  <c r="H15" i="2" s="1"/>
  <c r="G19" i="2"/>
  <c r="G15" i="2" s="1"/>
  <c r="F19" i="2"/>
  <c r="E19" i="2"/>
  <c r="D19" i="2"/>
  <c r="D15" i="2" s="1"/>
  <c r="C19" i="2"/>
  <c r="C15" i="2" s="1"/>
  <c r="B19" i="2"/>
  <c r="BE18" i="2"/>
  <c r="AS18" i="2"/>
  <c r="AR18" i="2"/>
  <c r="AQ18" i="2"/>
  <c r="AP18" i="2"/>
  <c r="AO18" i="2"/>
  <c r="AN18" i="2"/>
  <c r="AM18" i="2"/>
  <c r="AL18" i="2"/>
  <c r="AK18" i="2"/>
  <c r="AJ18" i="2"/>
  <c r="N18" i="2"/>
  <c r="AU18" i="2" s="1"/>
  <c r="M18" i="2"/>
  <c r="AT18" i="2" s="1"/>
  <c r="B18" i="2"/>
  <c r="AZ17" i="2"/>
  <c r="AS17" i="2"/>
  <c r="AR17" i="2"/>
  <c r="AR16" i="2" s="1"/>
  <c r="AQ17" i="2"/>
  <c r="AQ16" i="2" s="1"/>
  <c r="AP17" i="2"/>
  <c r="AO17" i="2"/>
  <c r="AN17" i="2"/>
  <c r="AN16" i="2" s="1"/>
  <c r="AM17" i="2"/>
  <c r="AM16" i="2" s="1"/>
  <c r="AL17" i="2"/>
  <c r="AJ17" i="2"/>
  <c r="AI17" i="2"/>
  <c r="AH17" i="2"/>
  <c r="N17" i="2"/>
  <c r="M17" i="2"/>
  <c r="BD16" i="2"/>
  <c r="BC16" i="2"/>
  <c r="BB16" i="2"/>
  <c r="BA16" i="2"/>
  <c r="BA15" i="2" s="1"/>
  <c r="BA14" i="2" s="1"/>
  <c r="AY16" i="2"/>
  <c r="AX16" i="2"/>
  <c r="AW16" i="2"/>
  <c r="AV16" i="2"/>
  <c r="AS16" i="2"/>
  <c r="AP16" i="2"/>
  <c r="AO16" i="2"/>
  <c r="AL16" i="2"/>
  <c r="AH16" i="2"/>
  <c r="AG16" i="2"/>
  <c r="AG15" i="2" s="1"/>
  <c r="AG14" i="2" s="1"/>
  <c r="AF16" i="2"/>
  <c r="AE16" i="2"/>
  <c r="AD16" i="2"/>
  <c r="AC16" i="2"/>
  <c r="AC15" i="2" s="1"/>
  <c r="AC14" i="2" s="1"/>
  <c r="AB16" i="2"/>
  <c r="AA16" i="2"/>
  <c r="Z16" i="2"/>
  <c r="Y16" i="2"/>
  <c r="Y15" i="2" s="1"/>
  <c r="Y14" i="2" s="1"/>
  <c r="X16" i="2"/>
  <c r="W16" i="2"/>
  <c r="V16" i="2"/>
  <c r="U16" i="2"/>
  <c r="U15" i="2" s="1"/>
  <c r="U14" i="2" s="1"/>
  <c r="T16" i="2"/>
  <c r="S16" i="2"/>
  <c r="R16" i="2"/>
  <c r="Q16" i="2"/>
  <c r="Q15" i="2" s="1"/>
  <c r="P16" i="2"/>
  <c r="O16" i="2"/>
  <c r="N16" i="2"/>
  <c r="M16" i="2"/>
  <c r="L16" i="2"/>
  <c r="K16" i="2"/>
  <c r="J16" i="2"/>
  <c r="I16" i="2"/>
  <c r="I15" i="2" s="1"/>
  <c r="I14" i="2" s="1"/>
  <c r="H16" i="2"/>
  <c r="G16" i="2"/>
  <c r="F16" i="2"/>
  <c r="E16" i="2"/>
  <c r="E15" i="2" s="1"/>
  <c r="E14" i="2" s="1"/>
  <c r="D16" i="2"/>
  <c r="C16" i="2"/>
  <c r="B16" i="2"/>
  <c r="BB15" i="2"/>
  <c r="AX15" i="2"/>
  <c r="AW15" i="2"/>
  <c r="AW14" i="2" s="1"/>
  <c r="AD15" i="2"/>
  <c r="AD14" i="2" s="1"/>
  <c r="V15" i="2"/>
  <c r="J15" i="2"/>
  <c r="F15" i="2"/>
  <c r="B15" i="2"/>
  <c r="BB14" i="2"/>
  <c r="AX14" i="2"/>
  <c r="Z14" i="2"/>
  <c r="V14" i="2"/>
  <c r="R14" i="2"/>
  <c r="K14" i="2"/>
  <c r="J14" i="2"/>
  <c r="H14" i="2"/>
  <c r="F14" i="2"/>
  <c r="D14" i="2"/>
  <c r="AJ73" i="1"/>
  <c r="AD73" i="1"/>
  <c r="AC73" i="1"/>
  <c r="F73" i="1" s="1"/>
  <c r="AB73" i="1"/>
  <c r="E73" i="1" s="1"/>
  <c r="G73" i="1"/>
  <c r="AJ72" i="1"/>
  <c r="AD72" i="1"/>
  <c r="G72" i="1" s="1"/>
  <c r="AC72" i="1"/>
  <c r="AB72" i="1"/>
  <c r="E72" i="1" s="1"/>
  <c r="F72" i="1"/>
  <c r="AJ71" i="1"/>
  <c r="AD71" i="1"/>
  <c r="G71" i="1" s="1"/>
  <c r="AC71" i="1"/>
  <c r="F71" i="1" s="1"/>
  <c r="AB71" i="1"/>
  <c r="E71" i="1"/>
  <c r="AJ70" i="1"/>
  <c r="AD70" i="1"/>
  <c r="G70" i="1" s="1"/>
  <c r="AC70" i="1"/>
  <c r="F70" i="1" s="1"/>
  <c r="AB70" i="1"/>
  <c r="E70" i="1"/>
  <c r="AJ69" i="1"/>
  <c r="AD69" i="1"/>
  <c r="AC69" i="1"/>
  <c r="F69" i="1" s="1"/>
  <c r="AB69" i="1"/>
  <c r="E69" i="1" s="1"/>
  <c r="G69" i="1"/>
  <c r="AJ68" i="1"/>
  <c r="AD68" i="1"/>
  <c r="G68" i="1" s="1"/>
  <c r="AC68" i="1"/>
  <c r="AB68" i="1"/>
  <c r="E68" i="1" s="1"/>
  <c r="F68" i="1"/>
  <c r="AJ67" i="1"/>
  <c r="AD67" i="1"/>
  <c r="G67" i="1" s="1"/>
  <c r="AC67" i="1"/>
  <c r="AB67" i="1"/>
  <c r="F67" i="1"/>
  <c r="E67" i="1"/>
  <c r="AJ66" i="1"/>
  <c r="AD66" i="1"/>
  <c r="G66" i="1" s="1"/>
  <c r="AC66" i="1"/>
  <c r="F66" i="1" s="1"/>
  <c r="AB66" i="1"/>
  <c r="E66" i="1" s="1"/>
  <c r="AJ65" i="1"/>
  <c r="AD65" i="1"/>
  <c r="AC65" i="1"/>
  <c r="F65" i="1" s="1"/>
  <c r="AB65" i="1"/>
  <c r="E65" i="1" s="1"/>
  <c r="G65" i="1"/>
  <c r="AJ64" i="1"/>
  <c r="AD64" i="1"/>
  <c r="G64" i="1" s="1"/>
  <c r="AC64" i="1"/>
  <c r="AB64" i="1"/>
  <c r="E64" i="1" s="1"/>
  <c r="F64" i="1"/>
  <c r="AJ63" i="1"/>
  <c r="AD63" i="1"/>
  <c r="G63" i="1" s="1"/>
  <c r="AC63" i="1"/>
  <c r="F63" i="1" s="1"/>
  <c r="AB63" i="1"/>
  <c r="E63" i="1"/>
  <c r="AJ62" i="1"/>
  <c r="AD62" i="1"/>
  <c r="G62" i="1" s="1"/>
  <c r="AC62" i="1"/>
  <c r="F62" i="1" s="1"/>
  <c r="AB62" i="1"/>
  <c r="E62" i="1"/>
  <c r="AJ61" i="1"/>
  <c r="AD61" i="1"/>
  <c r="AC61" i="1"/>
  <c r="F61" i="1" s="1"/>
  <c r="AB61" i="1"/>
  <c r="E61" i="1" s="1"/>
  <c r="G61" i="1"/>
  <c r="AJ60" i="1"/>
  <c r="AD60" i="1"/>
  <c r="G60" i="1" s="1"/>
  <c r="AC60" i="1"/>
  <c r="AB60" i="1"/>
  <c r="E60" i="1" s="1"/>
  <c r="F60" i="1"/>
  <c r="AJ59" i="1"/>
  <c r="AD59" i="1"/>
  <c r="G59" i="1" s="1"/>
  <c r="AC59" i="1"/>
  <c r="AB59" i="1"/>
  <c r="F59" i="1"/>
  <c r="E59" i="1"/>
  <c r="AJ58" i="1"/>
  <c r="AD58" i="1"/>
  <c r="G58" i="1" s="1"/>
  <c r="AC58" i="1"/>
  <c r="F58" i="1" s="1"/>
  <c r="AB58" i="1"/>
  <c r="E58" i="1" s="1"/>
  <c r="AJ57" i="1"/>
  <c r="AD57" i="1"/>
  <c r="AC57" i="1"/>
  <c r="F57" i="1" s="1"/>
  <c r="AB57" i="1"/>
  <c r="E57" i="1" s="1"/>
  <c r="G57" i="1"/>
  <c r="AJ56" i="1"/>
  <c r="AD56" i="1"/>
  <c r="G56" i="1" s="1"/>
  <c r="AC56" i="1"/>
  <c r="AB56" i="1"/>
  <c r="E56" i="1" s="1"/>
  <c r="F56" i="1"/>
  <c r="AJ55" i="1"/>
  <c r="AD55" i="1"/>
  <c r="G55" i="1" s="1"/>
  <c r="AC55" i="1"/>
  <c r="F55" i="1" s="1"/>
  <c r="AB55" i="1"/>
  <c r="E55" i="1"/>
  <c r="AJ54" i="1"/>
  <c r="AD54" i="1"/>
  <c r="G54" i="1" s="1"/>
  <c r="AC54" i="1"/>
  <c r="F54" i="1" s="1"/>
  <c r="AB54" i="1"/>
  <c r="E54" i="1"/>
  <c r="AJ53" i="1"/>
  <c r="AD53" i="1"/>
  <c r="AC53" i="1"/>
  <c r="F53" i="1" s="1"/>
  <c r="AB53" i="1"/>
  <c r="E53" i="1" s="1"/>
  <c r="G53" i="1"/>
  <c r="AJ52" i="1"/>
  <c r="AD52" i="1"/>
  <c r="G52" i="1" s="1"/>
  <c r="AC52" i="1"/>
  <c r="AB52" i="1"/>
  <c r="E52" i="1" s="1"/>
  <c r="F52" i="1"/>
  <c r="AJ51" i="1"/>
  <c r="AD51" i="1"/>
  <c r="G51" i="1" s="1"/>
  <c r="AC51" i="1"/>
  <c r="AB51" i="1"/>
  <c r="F51" i="1"/>
  <c r="E51" i="1"/>
  <c r="AJ50" i="1"/>
  <c r="AD50" i="1"/>
  <c r="G50" i="1" s="1"/>
  <c r="AC50" i="1"/>
  <c r="F50" i="1" s="1"/>
  <c r="AB50" i="1"/>
  <c r="E50" i="1" s="1"/>
  <c r="AJ49" i="1"/>
  <c r="AD49" i="1"/>
  <c r="AC49" i="1"/>
  <c r="F49" i="1" s="1"/>
  <c r="AB49" i="1"/>
  <c r="E49" i="1" s="1"/>
  <c r="G49" i="1"/>
  <c r="AJ48" i="1"/>
  <c r="AD48" i="1"/>
  <c r="G48" i="1" s="1"/>
  <c r="AC48" i="1"/>
  <c r="AB48" i="1"/>
  <c r="E48" i="1" s="1"/>
  <c r="F48" i="1"/>
  <c r="AJ47" i="1"/>
  <c r="AD47" i="1"/>
  <c r="G47" i="1" s="1"/>
  <c r="AC47" i="1"/>
  <c r="F47" i="1" s="1"/>
  <c r="AB47" i="1"/>
  <c r="E47" i="1"/>
  <c r="AJ46" i="1"/>
  <c r="AD46" i="1"/>
  <c r="G46" i="1" s="1"/>
  <c r="AC46" i="1"/>
  <c r="F46" i="1" s="1"/>
  <c r="AB46" i="1"/>
  <c r="E46" i="1"/>
  <c r="AJ45" i="1"/>
  <c r="AD45" i="1"/>
  <c r="AC45" i="1"/>
  <c r="F45" i="1" s="1"/>
  <c r="AB45" i="1"/>
  <c r="E45" i="1" s="1"/>
  <c r="G45" i="1"/>
  <c r="AJ44" i="1"/>
  <c r="AD44" i="1"/>
  <c r="G44" i="1" s="1"/>
  <c r="AC44" i="1"/>
  <c r="AB44" i="1"/>
  <c r="E44" i="1" s="1"/>
  <c r="F44" i="1"/>
  <c r="AJ43" i="1"/>
  <c r="AD43" i="1"/>
  <c r="G43" i="1" s="1"/>
  <c r="AC43" i="1"/>
  <c r="AB43" i="1"/>
  <c r="F43" i="1"/>
  <c r="E43" i="1"/>
  <c r="AJ42" i="1"/>
  <c r="AD42" i="1"/>
  <c r="G42" i="1" s="1"/>
  <c r="AC42" i="1"/>
  <c r="F42" i="1" s="1"/>
  <c r="AB42" i="1"/>
  <c r="E42" i="1" s="1"/>
  <c r="AJ41" i="1"/>
  <c r="AD41" i="1"/>
  <c r="AC41" i="1"/>
  <c r="F41" i="1" s="1"/>
  <c r="AB41" i="1"/>
  <c r="E41" i="1" s="1"/>
  <c r="G41" i="1"/>
  <c r="AJ40" i="1"/>
  <c r="AJ37" i="1" s="1"/>
  <c r="AJ35" i="1" s="1"/>
  <c r="AD40" i="1"/>
  <c r="AC40" i="1"/>
  <c r="AB40" i="1"/>
  <c r="E40" i="1" s="1"/>
  <c r="G40" i="1"/>
  <c r="F40" i="1"/>
  <c r="AJ39" i="1"/>
  <c r="AD39" i="1"/>
  <c r="G39" i="1" s="1"/>
  <c r="AC39" i="1"/>
  <c r="F39" i="1" s="1"/>
  <c r="AB39" i="1"/>
  <c r="E39" i="1"/>
  <c r="AJ38" i="1"/>
  <c r="AD38" i="1"/>
  <c r="G38" i="1" s="1"/>
  <c r="AC38" i="1"/>
  <c r="AB38" i="1"/>
  <c r="E38" i="1"/>
  <c r="AP37" i="1"/>
  <c r="AO37" i="1"/>
  <c r="AN37" i="1"/>
  <c r="AM37" i="1"/>
  <c r="AL37" i="1"/>
  <c r="AK37" i="1"/>
  <c r="AI37" i="1"/>
  <c r="AI35" i="1" s="1"/>
  <c r="AH37" i="1"/>
  <c r="AH35" i="1" s="1"/>
  <c r="AG37" i="1"/>
  <c r="AF37" i="1"/>
  <c r="AE37" i="1"/>
  <c r="AE35" i="1" s="1"/>
  <c r="AA37" i="1"/>
  <c r="AA35" i="1" s="1"/>
  <c r="Z37" i="1"/>
  <c r="Z35" i="1" s="1"/>
  <c r="Y37" i="1"/>
  <c r="X37" i="1"/>
  <c r="W37" i="1"/>
  <c r="W35" i="1" s="1"/>
  <c r="V37" i="1"/>
  <c r="V35" i="1" s="1"/>
  <c r="U37" i="1"/>
  <c r="T37" i="1"/>
  <c r="S37" i="1"/>
  <c r="S35" i="1" s="1"/>
  <c r="R37" i="1"/>
  <c r="Q37" i="1"/>
  <c r="P37" i="1"/>
  <c r="O37" i="1"/>
  <c r="O35" i="1" s="1"/>
  <c r="N37" i="1"/>
  <c r="M37" i="1"/>
  <c r="L37" i="1"/>
  <c r="K37" i="1"/>
  <c r="K35" i="1" s="1"/>
  <c r="J37" i="1"/>
  <c r="AP36" i="1"/>
  <c r="AO36" i="1"/>
  <c r="AN36" i="1"/>
  <c r="AM36" i="1"/>
  <c r="AL36" i="1"/>
  <c r="AK36" i="1"/>
  <c r="AO35" i="1"/>
  <c r="AN35" i="1"/>
  <c r="AK35" i="1"/>
  <c r="AG35" i="1"/>
  <c r="AF35" i="1"/>
  <c r="Y35" i="1"/>
  <c r="X35" i="1"/>
  <c r="U35" i="1"/>
  <c r="T35" i="1"/>
  <c r="R35" i="1"/>
  <c r="Q35" i="1"/>
  <c r="P35" i="1"/>
  <c r="N35" i="1"/>
  <c r="M35" i="1"/>
  <c r="L35" i="1"/>
  <c r="J35" i="1"/>
  <c r="AJ34" i="1"/>
  <c r="AD34" i="1"/>
  <c r="AC34" i="1"/>
  <c r="F34" i="1" s="1"/>
  <c r="AB34" i="1"/>
  <c r="E34" i="1" s="1"/>
  <c r="G34" i="1"/>
  <c r="AJ33" i="1"/>
  <c r="AD33" i="1"/>
  <c r="G33" i="1" s="1"/>
  <c r="G29" i="1" s="1"/>
  <c r="AC33" i="1"/>
  <c r="AB33" i="1"/>
  <c r="E33" i="1" s="1"/>
  <c r="F33" i="1"/>
  <c r="AJ32" i="1"/>
  <c r="AD32" i="1"/>
  <c r="G32" i="1" s="1"/>
  <c r="AC32" i="1"/>
  <c r="AB32" i="1"/>
  <c r="F32" i="1"/>
  <c r="E32" i="1"/>
  <c r="AJ31" i="1"/>
  <c r="AD31" i="1"/>
  <c r="G31" i="1" s="1"/>
  <c r="AC31" i="1"/>
  <c r="F31" i="1" s="1"/>
  <c r="AB31" i="1"/>
  <c r="E31" i="1"/>
  <c r="AJ30" i="1"/>
  <c r="AJ29" i="1" s="1"/>
  <c r="AD30" i="1"/>
  <c r="AC30" i="1"/>
  <c r="F30" i="1" s="1"/>
  <c r="AB30" i="1"/>
  <c r="G30" i="1"/>
  <c r="AP29" i="1"/>
  <c r="AP21" i="1" s="1"/>
  <c r="AO29" i="1"/>
  <c r="AO21" i="1" s="1"/>
  <c r="AO20" i="1" s="1"/>
  <c r="AN29" i="1"/>
  <c r="AM29" i="1"/>
  <c r="AL29" i="1"/>
  <c r="AL21" i="1" s="1"/>
  <c r="AK29" i="1"/>
  <c r="AK21" i="1" s="1"/>
  <c r="AI29" i="1"/>
  <c r="AH29" i="1"/>
  <c r="AG29" i="1"/>
  <c r="AG21" i="1" s="1"/>
  <c r="AG20" i="1" s="1"/>
  <c r="AG15" i="1" s="1"/>
  <c r="AF29" i="1"/>
  <c r="AE29" i="1"/>
  <c r="AD29" i="1"/>
  <c r="AC29" i="1"/>
  <c r="AA29" i="1"/>
  <c r="Z29" i="1"/>
  <c r="Y29" i="1"/>
  <c r="Y21" i="1" s="1"/>
  <c r="Y20" i="1" s="1"/>
  <c r="X29" i="1"/>
  <c r="W29" i="1"/>
  <c r="V29" i="1"/>
  <c r="U29" i="1"/>
  <c r="U21" i="1" s="1"/>
  <c r="U20" i="1" s="1"/>
  <c r="T29" i="1"/>
  <c r="S29" i="1"/>
  <c r="R29" i="1"/>
  <c r="Q29" i="1"/>
  <c r="Q21" i="1" s="1"/>
  <c r="Q20" i="1" s="1"/>
  <c r="P29" i="1"/>
  <c r="O29" i="1"/>
  <c r="N29" i="1"/>
  <c r="M29" i="1"/>
  <c r="M21" i="1" s="1"/>
  <c r="M20" i="1" s="1"/>
  <c r="M14" i="1" s="1"/>
  <c r="L29" i="1"/>
  <c r="K29" i="1"/>
  <c r="J29" i="1"/>
  <c r="AJ28" i="1"/>
  <c r="AD28" i="1"/>
  <c r="AC28" i="1"/>
  <c r="AB28" i="1"/>
  <c r="G28" i="1"/>
  <c r="F28" i="1"/>
  <c r="E28" i="1"/>
  <c r="AJ27" i="1"/>
  <c r="AD27" i="1"/>
  <c r="AC27" i="1"/>
  <c r="AC26" i="1" s="1"/>
  <c r="AB27" i="1"/>
  <c r="F27" i="1"/>
  <c r="E27" i="1"/>
  <c r="E26" i="1" s="1"/>
  <c r="AP26" i="1"/>
  <c r="AO26" i="1"/>
  <c r="AN26" i="1"/>
  <c r="AM26" i="1"/>
  <c r="AL26" i="1"/>
  <c r="AK26" i="1"/>
  <c r="AJ26" i="1"/>
  <c r="AI26" i="1"/>
  <c r="AI21" i="1" s="1"/>
  <c r="AI20" i="1" s="1"/>
  <c r="AH26" i="1"/>
  <c r="AG26" i="1"/>
  <c r="AF26" i="1"/>
  <c r="AF21" i="1" s="1"/>
  <c r="AF20" i="1" s="1"/>
  <c r="AF15" i="1" s="1"/>
  <c r="AE26" i="1"/>
  <c r="AB26" i="1"/>
  <c r="AA26" i="1"/>
  <c r="Z26" i="1"/>
  <c r="Y26" i="1"/>
  <c r="X26" i="1"/>
  <c r="X21" i="1" s="1"/>
  <c r="X20" i="1" s="1"/>
  <c r="W26" i="1"/>
  <c r="V26" i="1"/>
  <c r="U26" i="1"/>
  <c r="T26" i="1"/>
  <c r="T21" i="1" s="1"/>
  <c r="S26" i="1"/>
  <c r="R26" i="1"/>
  <c r="Q26" i="1"/>
  <c r="P26" i="1"/>
  <c r="P21" i="1" s="1"/>
  <c r="P20" i="1" s="1"/>
  <c r="P14" i="1" s="1"/>
  <c r="O26" i="1"/>
  <c r="N26" i="1"/>
  <c r="M26" i="1"/>
  <c r="L26" i="1"/>
  <c r="L21" i="1" s="1"/>
  <c r="L20" i="1" s="1"/>
  <c r="K26" i="1"/>
  <c r="J26" i="1"/>
  <c r="F26" i="1"/>
  <c r="AP25" i="1"/>
  <c r="AO25" i="1"/>
  <c r="AN25" i="1"/>
  <c r="AM25" i="1"/>
  <c r="AL25" i="1"/>
  <c r="AK25" i="1"/>
  <c r="AJ25" i="1"/>
  <c r="AJ21" i="1" s="1"/>
  <c r="AD25" i="1"/>
  <c r="AC25" i="1"/>
  <c r="AB25" i="1"/>
  <c r="G25" i="1"/>
  <c r="F25" i="1"/>
  <c r="E25" i="1"/>
  <c r="AJ24" i="1"/>
  <c r="AD24" i="1"/>
  <c r="G24" i="1" s="1"/>
  <c r="AC24" i="1"/>
  <c r="AB24" i="1"/>
  <c r="F24" i="1"/>
  <c r="E24" i="1"/>
  <c r="AJ23" i="1"/>
  <c r="AD23" i="1"/>
  <c r="G23" i="1" s="1"/>
  <c r="AC23" i="1"/>
  <c r="AB23" i="1"/>
  <c r="AB22" i="1" s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A22" i="1"/>
  <c r="AA21" i="1" s="1"/>
  <c r="AA20" i="1" s="1"/>
  <c r="Z22" i="1"/>
  <c r="Z21" i="1" s="1"/>
  <c r="Z20" i="1" s="1"/>
  <c r="Y22" i="1"/>
  <c r="X22" i="1"/>
  <c r="W22" i="1"/>
  <c r="V22" i="1"/>
  <c r="V21" i="1" s="1"/>
  <c r="V20" i="1" s="1"/>
  <c r="V14" i="1" s="1"/>
  <c r="U22" i="1"/>
  <c r="T22" i="1"/>
  <c r="S22" i="1"/>
  <c r="S21" i="1" s="1"/>
  <c r="S20" i="1" s="1"/>
  <c r="S14" i="1" s="1"/>
  <c r="R22" i="1"/>
  <c r="R21" i="1" s="1"/>
  <c r="R20" i="1" s="1"/>
  <c r="Q22" i="1"/>
  <c r="P22" i="1"/>
  <c r="O22" i="1"/>
  <c r="N22" i="1"/>
  <c r="N21" i="1" s="1"/>
  <c r="N20" i="1" s="1"/>
  <c r="N14" i="1" s="1"/>
  <c r="M22" i="1"/>
  <c r="L22" i="1"/>
  <c r="K22" i="1"/>
  <c r="K21" i="1" s="1"/>
  <c r="K20" i="1" s="1"/>
  <c r="K14" i="1" s="1"/>
  <c r="J22" i="1"/>
  <c r="J21" i="1" s="1"/>
  <c r="J20" i="1" s="1"/>
  <c r="J14" i="1" s="1"/>
  <c r="AN21" i="1"/>
  <c r="AM21" i="1"/>
  <c r="AH21" i="1"/>
  <c r="AH20" i="1" s="1"/>
  <c r="AE21" i="1"/>
  <c r="AE20" i="1" s="1"/>
  <c r="W21" i="1"/>
  <c r="W20" i="1" s="1"/>
  <c r="W14" i="1" s="1"/>
  <c r="O21" i="1"/>
  <c r="O20" i="1" s="1"/>
  <c r="AN20" i="1"/>
  <c r="AF14" i="1"/>
  <c r="Q14" i="1"/>
  <c r="L14" i="1"/>
  <c r="Q13" i="4" l="1"/>
  <c r="Q12" i="4" s="1"/>
  <c r="U13" i="4"/>
  <c r="U12" i="4" s="1"/>
  <c r="T13" i="4"/>
  <c r="T12" i="4" s="1"/>
  <c r="AE14" i="1"/>
  <c r="AE15" i="1"/>
  <c r="AH15" i="1"/>
  <c r="AH14" i="1"/>
  <c r="AB21" i="1"/>
  <c r="AJ20" i="1"/>
  <c r="AD26" i="1"/>
  <c r="G27" i="1"/>
  <c r="G26" i="1" s="1"/>
  <c r="G37" i="1"/>
  <c r="G35" i="1" s="1"/>
  <c r="AD37" i="1"/>
  <c r="AD35" i="1" s="1"/>
  <c r="AJ28" i="2"/>
  <c r="AT28" i="2" s="1"/>
  <c r="AH22" i="2"/>
  <c r="T12" i="6"/>
  <c r="AD22" i="1"/>
  <c r="AD21" i="1" s="1"/>
  <c r="AD20" i="1" s="1"/>
  <c r="G22" i="1"/>
  <c r="AB29" i="1"/>
  <c r="E30" i="1"/>
  <c r="E29" i="1" s="1"/>
  <c r="AL35" i="1"/>
  <c r="AL20" i="1" s="1"/>
  <c r="AP35" i="1"/>
  <c r="AP20" i="1" s="1"/>
  <c r="M15" i="2"/>
  <c r="Q14" i="2"/>
  <c r="AJ33" i="2"/>
  <c r="AH32" i="2"/>
  <c r="AH30" i="2" s="1"/>
  <c r="BE32" i="2"/>
  <c r="BE30" i="2" s="1"/>
  <c r="AK34" i="2"/>
  <c r="AU34" i="2" s="1"/>
  <c r="AI32" i="2"/>
  <c r="AI30" i="2" s="1"/>
  <c r="AN32" i="2"/>
  <c r="AN30" i="2" s="1"/>
  <c r="AR32" i="2"/>
  <c r="AR30" i="2" s="1"/>
  <c r="AG14" i="1"/>
  <c r="AC22" i="1"/>
  <c r="AC21" i="1" s="1"/>
  <c r="F23" i="1"/>
  <c r="F22" i="1" s="1"/>
  <c r="E37" i="1"/>
  <c r="E35" i="1" s="1"/>
  <c r="E23" i="1"/>
  <c r="E22" i="1" s="1"/>
  <c r="T20" i="1"/>
  <c r="T14" i="1" s="1"/>
  <c r="AK20" i="1"/>
  <c r="F29" i="1"/>
  <c r="BE22" i="2"/>
  <c r="N22" i="2"/>
  <c r="N15" i="2" s="1"/>
  <c r="AM35" i="1"/>
  <c r="AM20" i="1" s="1"/>
  <c r="AB37" i="1"/>
  <c r="AB35" i="1" s="1"/>
  <c r="AM15" i="2"/>
  <c r="AM14" i="2" s="1"/>
  <c r="AQ15" i="2"/>
  <c r="AU20" i="2"/>
  <c r="AU19" i="2" s="1"/>
  <c r="AK19" i="2"/>
  <c r="AT23" i="2"/>
  <c r="AJ22" i="2"/>
  <c r="AN22" i="2"/>
  <c r="AR22" i="2"/>
  <c r="AL22" i="2"/>
  <c r="AL15" i="2" s="1"/>
  <c r="AT24" i="2"/>
  <c r="AT36" i="2"/>
  <c r="AT44" i="2"/>
  <c r="S12" i="5"/>
  <c r="AZ16" i="2"/>
  <c r="BE17" i="2"/>
  <c r="BE16" i="2" s="1"/>
  <c r="BE15" i="2" s="1"/>
  <c r="BE14" i="2" s="1"/>
  <c r="AK24" i="2"/>
  <c r="AU24" i="2" s="1"/>
  <c r="AI22" i="2"/>
  <c r="AU26" i="2"/>
  <c r="AC37" i="1"/>
  <c r="AC35" i="1" s="1"/>
  <c r="F38" i="1"/>
  <c r="F37" i="1" s="1"/>
  <c r="F35" i="1" s="1"/>
  <c r="AK17" i="2"/>
  <c r="AI16" i="2"/>
  <c r="AI15" i="2" s="1"/>
  <c r="AI14" i="2" s="1"/>
  <c r="AN15" i="2"/>
  <c r="AN14" i="2" s="1"/>
  <c r="AR15" i="2"/>
  <c r="AP15" i="2"/>
  <c r="AQ32" i="2"/>
  <c r="AQ30" i="2" s="1"/>
  <c r="R13" i="4"/>
  <c r="R12" i="4" s="1"/>
  <c r="S13" i="4"/>
  <c r="S12" i="4" s="1"/>
  <c r="AT17" i="2"/>
  <c r="AT16" i="2" s="1"/>
  <c r="AJ16" i="2"/>
  <c r="AY15" i="2"/>
  <c r="AY14" i="2" s="1"/>
  <c r="BC14" i="2"/>
  <c r="AJ20" i="2"/>
  <c r="AH19" i="2"/>
  <c r="AH15" i="2" s="1"/>
  <c r="AH14" i="2" s="1"/>
  <c r="AU23" i="2"/>
  <c r="AU22" i="2" s="1"/>
  <c r="AK22" i="2"/>
  <c r="AO22" i="2"/>
  <c r="AO15" i="2" s="1"/>
  <c r="AO14" i="2" s="1"/>
  <c r="AS22" i="2"/>
  <c r="AS15" i="2" s="1"/>
  <c r="AS14" i="2" s="1"/>
  <c r="AU33" i="2"/>
  <c r="AU32" i="2" s="1"/>
  <c r="AU30" i="2" s="1"/>
  <c r="AK32" i="2"/>
  <c r="AK30" i="2" s="1"/>
  <c r="AO32" i="2"/>
  <c r="AO30" i="2" s="1"/>
  <c r="AS32" i="2"/>
  <c r="AS30" i="2" s="1"/>
  <c r="M32" i="2"/>
  <c r="M30" i="2" s="1"/>
  <c r="AT34" i="2"/>
  <c r="AT42" i="2"/>
  <c r="BD14" i="2"/>
  <c r="AZ22" i="2"/>
  <c r="N32" i="2"/>
  <c r="N30" i="2" s="1"/>
  <c r="AL32" i="2"/>
  <c r="AL30" i="2" s="1"/>
  <c r="AP32" i="2"/>
  <c r="AP30" i="2" s="1"/>
  <c r="AB20" i="1" l="1"/>
  <c r="AB14" i="1" s="1"/>
  <c r="M14" i="2"/>
  <c r="AT20" i="2"/>
  <c r="AT19" i="2" s="1"/>
  <c r="AT15" i="2" s="1"/>
  <c r="AT14" i="2" s="1"/>
  <c r="AJ19" i="2"/>
  <c r="AJ15" i="2" s="1"/>
  <c r="AJ14" i="2" s="1"/>
  <c r="AP14" i="2"/>
  <c r="AU17" i="2"/>
  <c r="AU16" i="2" s="1"/>
  <c r="AU15" i="2" s="1"/>
  <c r="AU14" i="2" s="1"/>
  <c r="AK16" i="2"/>
  <c r="AK15" i="2" s="1"/>
  <c r="AK14" i="2" s="1"/>
  <c r="AL14" i="2"/>
  <c r="AT22" i="2"/>
  <c r="AQ14" i="2"/>
  <c r="N14" i="2"/>
  <c r="AC20" i="1"/>
  <c r="AC14" i="1" s="1"/>
  <c r="AT33" i="2"/>
  <c r="AT32" i="2" s="1"/>
  <c r="AT30" i="2" s="1"/>
  <c r="AJ32" i="2"/>
  <c r="AJ30" i="2" s="1"/>
  <c r="G21" i="1"/>
  <c r="G20" i="1" s="1"/>
  <c r="AZ15" i="2"/>
  <c r="AZ14" i="2" s="1"/>
  <c r="F21" i="1"/>
  <c r="F20" i="1" s="1"/>
  <c r="E14" i="1" s="1"/>
  <c r="AR14" i="2"/>
  <c r="E21" i="1"/>
  <c r="E20" i="1" s="1"/>
  <c r="F14" i="1" s="1"/>
  <c r="AJ14" i="1"/>
  <c r="AJ15" i="1"/>
</calcChain>
</file>

<file path=xl/sharedStrings.xml><?xml version="1.0" encoding="utf-8"?>
<sst xmlns="http://schemas.openxmlformats.org/spreadsheetml/2006/main" count="1499" uniqueCount="264">
  <si>
    <t>Приложение  № 1.1</t>
  </si>
  <si>
    <t>к приказу Минэнерго России</t>
  </si>
  <si>
    <t>от 24 марта 2010 г. №114</t>
  </si>
  <si>
    <t>Перечень инвестиционных проектов ОАО "Чеченэнерго" на период реализации инвестиционной программы и план их финансирования на 2016-2020 г.г.</t>
  </si>
  <si>
    <t xml:space="preserve"> Генеральный директор</t>
  </si>
  <si>
    <t>И.о. Генерального директора</t>
  </si>
  <si>
    <t xml:space="preserve">ОАО "МРСК Северного Кавказа" </t>
  </si>
  <si>
    <t>_________________  Ю.В. Зайцев</t>
  </si>
  <si>
    <t>«___»________ 2015 года</t>
  </si>
  <si>
    <t>«___»________ 2012 года</t>
  </si>
  <si>
    <t>М.П.</t>
  </si>
  <si>
    <t>№№</t>
  </si>
  <si>
    <t>Наименование объекта</t>
  </si>
  <si>
    <t>Стадия реализации проекта</t>
  </si>
  <si>
    <t>Проектная мощность/
протяженность сетей МВт/Гкал/ч/км/МВА</t>
  </si>
  <si>
    <t>год 
начала 
сроительства</t>
  </si>
  <si>
    <t>год 
окончания 
строительства</t>
  </si>
  <si>
    <t>Полная 
стоимость 
строительства **</t>
  </si>
  <si>
    <t>Остаточная стоимость строительства **</t>
  </si>
  <si>
    <t xml:space="preserve">План 
финансирования 
текущего года </t>
  </si>
  <si>
    <t>Плановые показатели реализации инвестиционной программы. В том числе показатели энергоэффективности (снижение потерь в тыс. кВт*ч)</t>
  </si>
  <si>
    <t xml:space="preserve">План 2016 года </t>
  </si>
  <si>
    <t xml:space="preserve">План 2017 года </t>
  </si>
  <si>
    <t xml:space="preserve">План 2018 года </t>
  </si>
  <si>
    <t xml:space="preserve">План 2019 года </t>
  </si>
  <si>
    <t xml:space="preserve">План 2020 года </t>
  </si>
  <si>
    <t>Итого 2016-2020 г.г.</t>
  </si>
  <si>
    <t>Итого                         2016-2020г.г.</t>
  </si>
  <si>
    <t>Итого 2012-2016</t>
  </si>
  <si>
    <t>С/П*</t>
  </si>
  <si>
    <t>МВА</t>
  </si>
  <si>
    <t>км</t>
  </si>
  <si>
    <t>шт</t>
  </si>
  <si>
    <t>млн.рублей</t>
  </si>
  <si>
    <t xml:space="preserve">ВСЕГО, 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</si>
  <si>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</si>
  <si>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</si>
  <si>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</si>
  <si>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АИИСКУЭ ОРЭ для ОАО "Чеченэнерго"</t>
  </si>
  <si>
    <t>п</t>
  </si>
  <si>
    <t>КСУЭ</t>
  </si>
  <si>
    <t>1.2.</t>
  </si>
  <si>
    <t>Создание систем противоаварийной и режимной автоматики</t>
  </si>
  <si>
    <t>1.3.</t>
  </si>
  <si>
    <t xml:space="preserve">Создание систем телемеханики  и связи </t>
  </si>
  <si>
    <t>Модернизация системы передачи информации ОАО "Чеченэнерго"</t>
  </si>
  <si>
    <t>с</t>
  </si>
  <si>
    <t>1.4.</t>
  </si>
  <si>
    <t>Установка устройств регулирования напряжения и компенсации реактивной мощности</t>
  </si>
  <si>
    <t>1.5.</t>
  </si>
  <si>
    <t xml:space="preserve">Прочее </t>
  </si>
  <si>
    <t>Реконструкция ПС 110/35/27,5 кВ "Гудермес-Тяговая"</t>
  </si>
  <si>
    <t>Реконструкция ВЛ 0,4-6/10 кВ (резерв)</t>
  </si>
  <si>
    <t>Реконструкция ВЛ -10,6 (модернизация)</t>
  </si>
  <si>
    <t>Реконструкция ВЛ 0,4-10 кВ и ТП</t>
  </si>
  <si>
    <t>Реконструкция ТП</t>
  </si>
  <si>
    <t>2.</t>
  </si>
  <si>
    <t>Новое строительство</t>
  </si>
  <si>
    <t>2.1.</t>
  </si>
  <si>
    <t>2.2.</t>
  </si>
  <si>
    <t>Прочее новое строительство</t>
  </si>
  <si>
    <t>Строительство ПС 110/10 кВ "Гудермес-Сити" с организацией заходов ВЛ 110 кВ</t>
  </si>
  <si>
    <t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</t>
  </si>
  <si>
    <t>Строительство захода на ПС 330 кВ "Сунжа"  ПС "Гудермес-Тяговая"-ПС "Шелковская" Л 146</t>
  </si>
  <si>
    <t>Строительство захода на ПС 330 кВ "Сунжа" ПС "Гудермес-Тяговая" -ПС "Ойсунгур"Л 144</t>
  </si>
  <si>
    <t>Стр-во ЛЭП-10 кВ. ВЛ=550м. АС-50.  КЛ=50м. ААБл -1 3х95 для ТП песчанный карьер ЗАО "Иновационный строительный технопарк "Казбек" с.Дачу-Барзой Грозненский р-н ( договор № 931 от 16.12.2014г.)</t>
  </si>
  <si>
    <t>Стр-во ЛЭП-10 кВ. L=530м. АС-50 для ТП известковый карьер ЗАО "Инновационный строительный технопарк Казбек" с.Ярыш-Марды Грозненского района ( договор № 942 от 16.12.2014 г.)</t>
  </si>
  <si>
    <t>Стр-во ЛЭП-6 кВ. 70м. АС -35 для ТП детского супермаркета "Мега" г,Гудермес ул. 84 Морской бригады,50 ( договор № 948 от 22.12.2014)</t>
  </si>
  <si>
    <t>Стр-во ЛЭП -10 кВ. L=50м для ТП Средняя общеобразовательная школа с.Катар-Юрт Ачхой-Мартановского р-на( договор № 363 от 30.04.2014 г.)</t>
  </si>
  <si>
    <t>Стр-во ЛЭП -0.4 кВ. для ТП Гатаевой С.М.- Стоматологическая клиника г.Грозный ул.Заветы Ильича ( доп.соглашение от 30.12.2014 г. к договору №654 от 01.09.2014 г.)</t>
  </si>
  <si>
    <t>Стр-во отпайки 0.4 кВ. L=87м для ТП частного дома г.Грозный ул.ХанкальскаяЧагаев А.П. ( договор № 977 от 26.12.2014 г.)</t>
  </si>
  <si>
    <t>Строительство ВЛ-6-10 кВ</t>
  </si>
  <si>
    <t xml:space="preserve">ВЛ-6 кВ, Ф-6 ПС "Червленная"  ст.Червленная , L- 0,13 км. </t>
  </si>
  <si>
    <t>ВЛ-10 кВ Ф-9 ПС Катыр-Юрт, с. Валерик</t>
  </si>
  <si>
    <t>ВЛ-6 кВ, Ф-3 ПС "Октябрьская"  с.Чечен-Аул  L= 0,5 км</t>
  </si>
  <si>
    <t>ВЛ-10 кВ Ф-3 ПС "Итум-Кали", х. Уми-Чу</t>
  </si>
  <si>
    <t>Строительство ВЛ 0,4-10 кВ и ТП</t>
  </si>
  <si>
    <t>ВЛ-0,4 кВ, Ф-1, ПС "Красноармейская", с. Хамби-Ирзи, ТП 1- , L=0,640км.</t>
  </si>
  <si>
    <t>ВЛ-0,4 кВ ТП 3-    Ф-3 ПС "Итум-Кали", х. Уми-Чу,  L- 0,370 км.</t>
  </si>
  <si>
    <t>ВЛ - 0,4 кВ, Ф-8 ПС "Курчалой"  с Майртуп ТП 8-49, L- 0,41 км.</t>
  </si>
  <si>
    <t>ВЛ-0,4 кВ, Ф-8, ПС "Алхазурово", с. Алхазурово, ул. Бетерсханова ТП 8-7, L- 0,17 км.</t>
  </si>
  <si>
    <t>ВЛ - 0,4 кВ, Ф-8 ПС Ачхой-Мартан  с Бамут ТП 8-1</t>
  </si>
  <si>
    <t>ВЛ-0,4 кВ ТП 10-42 Ф-10 ПС "Урус-Мартан" с.Гехи L=0,3 км</t>
  </si>
  <si>
    <t>ВЛ-0,4 кВ  Ф-2 ПС Самашки, с.Шаами-Юрт</t>
  </si>
  <si>
    <t xml:space="preserve">ВЛ 0,4 кВ Ф-5 ПС "ГРП" с.Алхан-Кала ул.Элимбаева, Х.Мусалатова    ТП 5-     L=1,335 км  </t>
  </si>
  <si>
    <t>ВЛ-0,4 кВ ТП 1-27 Ф-10 ПС "Урус-Мартан" с.Гехи, L=0,889</t>
  </si>
  <si>
    <t xml:space="preserve">  ВЛ - 0,4 кВ, Ф-8 ПС Ачхой-Мартан  с Бамут ТП 8-14,  L= 0,9 км</t>
  </si>
  <si>
    <t xml:space="preserve">ВЛ-0,4 кВ, Ф-7, ПС «Электроприбор», с. Садовое,  ТП 7-22,         L=0,910 км                      </t>
  </si>
  <si>
    <t>ВЛ-0,4 кВ Ф-9 ПС Катыр-Юрт, с. Валерик</t>
  </si>
  <si>
    <t>Строительство ТП</t>
  </si>
  <si>
    <t>Ф-3 ПС "Итум-Кали", х. Уми-Чу, ТП 3-  КТП с ТМ -160 кВА - 1 компл.</t>
  </si>
  <si>
    <t>Ф-9  ТП-9-38 ПС Катыр-Юрт, с. Валерик, ТП 9-38 КТП с ТМ - 100 кВА - 1 компл.</t>
  </si>
  <si>
    <t>Ф-24 ПС "Северная" ТП -230 г.Грозный    с трансформаторами ТМГ-630/10  -2шт.</t>
  </si>
  <si>
    <t xml:space="preserve">Ф-3  ПС "Октябрьская"  с.Чечен-Аул  ТП 3- КТП с ТМ-160 кВА    </t>
  </si>
  <si>
    <t>Ф-6 ПС "Червленная", ст.ЧервленнаяТП 6- КТП с ТМ-63 кВА</t>
  </si>
  <si>
    <t>Ф-8 ПС "Курчалой"  с Майртуп ТП 8-49 КТП с ТМ 160 кВа - 1 комплект</t>
  </si>
  <si>
    <t xml:space="preserve">Производственно-административное здание 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</si>
  <si>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</si>
  <si>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</si>
  <si>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</si>
  <si>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</si>
  <si>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</si>
  <si>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Приложение к изменениям, которые вносятся в приказ Минэнерго России от 24 марта 2010 г. "Об утверждении формы инвестиционной программы субъектов электроэнергетики, в уставных капиталах которых участвует государство, и сетевых организаций"</t>
  </si>
  <si>
    <t>Прогноз ввода/вывода объектов  ОАО "Чеченэнерго" на 2016-2020 г.г.</t>
  </si>
  <si>
    <t>Подпись директора</t>
  </si>
  <si>
    <t>Ввод основных средств</t>
  </si>
  <si>
    <t>Вывод основных средств</t>
  </si>
  <si>
    <t>Полная стоимость основных средств (без НДС)</t>
  </si>
  <si>
    <t>Итого</t>
  </si>
  <si>
    <t>План 2016 г.</t>
  </si>
  <si>
    <t>План 2016</t>
  </si>
  <si>
    <t>I кв.</t>
  </si>
  <si>
    <t>II кв.</t>
  </si>
  <si>
    <t>III кв.</t>
  </si>
  <si>
    <t>IV кв.</t>
  </si>
  <si>
    <t xml:space="preserve">I кв. </t>
  </si>
  <si>
    <t xml:space="preserve">II кв. </t>
  </si>
  <si>
    <t>Мва</t>
  </si>
  <si>
    <t>Км</t>
  </si>
  <si>
    <t xml:space="preserve">Итого, по ОАО "Чеченэнерго", в т.ч. </t>
  </si>
  <si>
    <t>1.2</t>
  </si>
  <si>
    <t>1.3</t>
  </si>
  <si>
    <t>1.4</t>
  </si>
  <si>
    <t>1.5</t>
  </si>
  <si>
    <t>Технологическое присоединение к сетям ОАО "Чеченэнерго" ПС 110 кВ "Северная"-ГБУ "Спортивного комплеска имени С.Г. Билимханова (Спортивная арена "Колизей на 5000 мест) ( договор №483/2014 от 18.11.2014г.</t>
  </si>
  <si>
    <t>Технологическое присоединение к сетям ОАО "Чеченэнерго" ПС 110 кВ "Цемзавод" - ЗАО "ИСТ "Казбек" (договор № 210/2011НЭ от 30.05.2011)</t>
  </si>
  <si>
    <t>Технологичесоке присоединение к сетям ОАО "Чеченэнерго"- ООО многофункциональный комплекс "Ахмат Тауэр" г.Грозный (договор № 490/2014 от  26.11.2014 г.)</t>
  </si>
  <si>
    <t>2</t>
  </si>
  <si>
    <t>Приложение  № 1.2</t>
  </si>
  <si>
    <t>от «___»________2010 г. №____</t>
  </si>
  <si>
    <t>Стоимость основных этапов работ по реализации инвестиционной программы ОАО "Чеченэнерго" на 2017 год</t>
  </si>
  <si>
    <t>Наименование объекта*</t>
  </si>
  <si>
    <t>Технические характеристики реконструируемых объектов</t>
  </si>
  <si>
    <t>Плановый объем финансирования, млн. руб.**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</si>
  <si>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</si>
  <si>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</si>
  <si>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</si>
  <si>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</si>
  <si>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
объекты</t>
  </si>
  <si>
    <t>Иные 
объекты</t>
  </si>
  <si>
    <t>год ввода в эксплуатацию</t>
  </si>
  <si>
    <t>Нормативный срок службы, лет</t>
  </si>
  <si>
    <t>мощность, МВт</t>
  </si>
  <si>
    <t>тепловая энергия,
Гкал/час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</si>
  <si>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</si>
  <si>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</si>
  <si>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</si>
  <si>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</si>
  <si>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</si>
  <si>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протяженность, км</t>
  </si>
  <si>
    <t>Всего</t>
  </si>
  <si>
    <t>ПИР</t>
  </si>
  <si>
    <t>СМР</t>
  </si>
  <si>
    <t>оборудование и материалы</t>
  </si>
  <si>
    <t>прочие</t>
  </si>
  <si>
    <t>Нормативный 
срок службы, 
лет</t>
  </si>
  <si>
    <t>тепловая энергия, 
Гкал/час</t>
  </si>
  <si>
    <t>1.</t>
  </si>
  <si>
    <t>АСКУЭ оптового рынка</t>
  </si>
  <si>
    <t>2017-2019 г.г.</t>
  </si>
  <si>
    <t>СВ-110</t>
  </si>
  <si>
    <t>АС-50</t>
  </si>
  <si>
    <t>СВ-95</t>
  </si>
  <si>
    <t xml:space="preserve"> СИП    4х35</t>
  </si>
  <si>
    <t>ТМ 32х250</t>
  </si>
  <si>
    <t>У-110.1-2 шт.; ПБ-110.8-16 шт.</t>
  </si>
  <si>
    <t>АС</t>
  </si>
  <si>
    <t>У-110.1;                           ПБ-110.8</t>
  </si>
  <si>
    <t>Строительство ВЛ 110 кВ : отпайка от ВЛ 110 кВ ПС "Грозный-330"- ПС "ГРП" Л 136/ВЛ 110 кВ ПС "ГРП"-ПС "Октябрьская" Л 137 до проектируемой ПС 110/10 кВ НПЗ (технологическое присоединение ОАО НК "Роснефть")</t>
  </si>
  <si>
    <t>У110-1;У110-2;ПБ-110-4; П-110-5</t>
  </si>
  <si>
    <t>АС 150/24</t>
  </si>
  <si>
    <t>2017-2020</t>
  </si>
  <si>
    <t>2017-2021</t>
  </si>
  <si>
    <t>2017-2022</t>
  </si>
  <si>
    <t>2017-2023</t>
  </si>
  <si>
    <t>2017-2024</t>
  </si>
  <si>
    <t>ВЛ - 0,4 кВ, Ф-3 ПС "Октябрьская"  с.Чечен-Аул ТП 3-   пр.1,0 км.</t>
  </si>
  <si>
    <t>ВЛ-0,4 кВ ТП 1-32 Ф-1 ПС "Урус-Мартан" с.Гехи, L=0,892</t>
  </si>
  <si>
    <t>2017-2020 г.г.</t>
  </si>
  <si>
    <t>ТМ 71х250</t>
  </si>
  <si>
    <t>2015 г.</t>
  </si>
  <si>
    <t>ТМ-160 кВа-1 шт.</t>
  </si>
  <si>
    <t>ТМ-100 кВа-1 шт.</t>
  </si>
  <si>
    <t>ТМ-630 кВа-2 шт.</t>
  </si>
  <si>
    <t>ТМ-63 кВа-1 шт.</t>
  </si>
  <si>
    <t>Стоимость основных этапов работ по реализации инвестиционной программы ОАО "Чеченэнерго" на 2018 год</t>
  </si>
  <si>
    <t>Стоимость основных этапов работ по реализации инвестиционной программы ОАО "Чеченэнерго" на 2019 год</t>
  </si>
  <si>
    <t>Стоимость основных этапов работ по реализации инвестиционной программы ОАО "Чеченэнерго" на 2020 год</t>
  </si>
  <si>
    <t>Приложение  № 2.2</t>
  </si>
  <si>
    <t>Краткое описание проектов инвестиционной программы ОАО "Чеченэнерго" на 2016-2020 гг.</t>
  </si>
  <si>
    <t>Утверждаю</t>
  </si>
  <si>
    <t>руководитель организации</t>
  </si>
  <si>
    <t>(подпись)</t>
  </si>
  <si>
    <t>«___»________ 20__ года</t>
  </si>
  <si>
    <t>№ 
п/п</t>
  </si>
  <si>
    <t>Наименование направления/
проекта 
инвестиционной 
программы</t>
  </si>
  <si>
    <t>Субъект РФ, 
на территории 
которого 
реализауется 
инвестиционный 
проект</t>
  </si>
  <si>
    <t>Место
расположения 
объекта</t>
  </si>
  <si>
    <t>Технические характеристики</t>
  </si>
  <si>
    <t>Сроки 
реализации 
проекта</t>
  </si>
  <si>
    <t>Наличие исходно-разрешительной документации</t>
  </si>
  <si>
    <t>Процент 
 объема капитальных вложений
сметной стоимости
на 01.01.2014, %</t>
  </si>
  <si>
    <t>Техническая 
готовность 
объекта
на 01.01.2014, %
**</t>
  </si>
  <si>
    <t>Стоимость объекта,
млн.рублей</t>
  </si>
  <si>
    <t>Остаточная 
стоимость 
объекта
на 01.01.2014, 
млн.рублей</t>
  </si>
  <si>
    <t>Обоснование необходимости реализации проекта</t>
  </si>
  <si>
    <t>Показатели 
экономической эффективноскти реализации инвестиционного 
проекта ****</t>
  </si>
  <si>
    <t>длина 
линий,
км</t>
  </si>
  <si>
    <t>Год начала
строительства</t>
  </si>
  <si>
    <t>Год ввода в 
эксплуатацию</t>
  </si>
  <si>
    <t>Утвержденная  
проектно-сметная 
документация
(+;-)</t>
  </si>
  <si>
    <t>Заключение 
Главгос
экспертизы 
России (+;-)</t>
  </si>
  <si>
    <t>Оформленный 
в соответствии 
с законо
дательством 
землеотвод (+;-)</t>
  </si>
  <si>
    <t>Разрешение 
на строи
тельство (+;-)</t>
  </si>
  <si>
    <t>в соответствии 
с проектно-
сметной 
документацией ***</t>
  </si>
  <si>
    <t>в соответствии 
с итогами 
конкурсов и заключенными договорами</t>
  </si>
  <si>
    <t>в соответствии 
с проектно-
сметной 
документацией
***</t>
  </si>
  <si>
    <t>решаемые 
задачи *</t>
  </si>
  <si>
    <t>режимно-балансовая 
необходимость</t>
  </si>
  <si>
    <t>основание включения 
инвестиционного проекта 
в инвестиционную программу 
(решение Правительства РФ, 
федеральные, региональные 
и муниципальные 
программы и др.)</t>
  </si>
  <si>
    <t xml:space="preserve">доходность </t>
  </si>
  <si>
    <t>срок
окупаемости</t>
  </si>
  <si>
    <t>NPV, 
млн.
рублей</t>
  </si>
  <si>
    <t>IRR,
%</t>
  </si>
  <si>
    <t>простой</t>
  </si>
  <si>
    <t>дискон
тированный</t>
  </si>
  <si>
    <t>ЧЭ</t>
  </si>
  <si>
    <t>Чеченская Республика</t>
  </si>
  <si>
    <t>г. Гудермес</t>
  </si>
  <si>
    <t>+</t>
  </si>
  <si>
    <t>улучшит надежность  электроснабжения потребителей  Гудермесского района Чеченской Республики.</t>
  </si>
  <si>
    <t>нет</t>
  </si>
  <si>
    <t>повышение надежности электроснабжения потребителей г. Гудермес и Гудермесского муниципального района</t>
  </si>
  <si>
    <t>п. Черноречье. Г.Грозный</t>
  </si>
  <si>
    <t>-</t>
  </si>
  <si>
    <t>улучшит электроснабжение всего Юго-Западного района г.Грозного Чеченской Республики.</t>
  </si>
  <si>
    <t>решение Правительства Чеченской Республики по согласованию с руководством ОАО "Россети", Схема и программа развития электроэнергетики Чеченской Республики на 2014-2018 гг.</t>
  </si>
  <si>
    <t>Гудермесский район</t>
  </si>
  <si>
    <t>улучшит надежность  электроснабжения потребителей  нескольких районов ЧР.</t>
  </si>
  <si>
    <t>улучшение надежности  электроснабжения потребителей  нескольких районов ЧР.</t>
  </si>
  <si>
    <t>технологическое присоединение новых абонентов</t>
  </si>
  <si>
    <t>увеличение выручки из-за повышения объема реализации электроэнергии</t>
  </si>
  <si>
    <t>Неокупаем</t>
  </si>
  <si>
    <t>не требуется</t>
  </si>
  <si>
    <t>обеспечит надежность и бесперебойность электроснабжения потребителей, снизить технические потери электроэнергии.</t>
  </si>
  <si>
    <t>аварийность и ветхость электрических сетей</t>
  </si>
  <si>
    <t>возможность увеличить поток электроэнергии и подключать новых потребителей .</t>
  </si>
  <si>
    <t>износ и аварийность оборудования ТП</t>
  </si>
  <si>
    <t xml:space="preserve">подключения новых потребителей и обеспечения надежности и бесперебойности электроснабжения потребителей. </t>
  </si>
  <si>
    <t>увеличение выручки за электроэнергию за счет подключения новых потребителей</t>
  </si>
  <si>
    <t>с. Бачи-Юрт</t>
  </si>
  <si>
    <t>с.Рошни-Чу</t>
  </si>
  <si>
    <t>с.Алхан-Юрт</t>
  </si>
  <si>
    <t>г.Грозный</t>
  </si>
  <si>
    <t>с.Хамби-Ирзи</t>
  </si>
  <si>
    <t>с.Бачи-Юрт</t>
  </si>
  <si>
    <t>с.Алхазурово</t>
  </si>
  <si>
    <t>повысит точность и достоверность измерений электроэнергии, а также получение легитимных коммерческих данных о мощности</t>
  </si>
  <si>
    <t>в соответствии с Техническими требованиями по организации цифровых каналов связи и передаче технологической информации, необходимой для управления режимом ЕЭС, с подстанций электиреских сетей ОАО "Нурэнерго" в диспетчерский центр- Филиал ОАО "СО-ЦДУ ЕЭС" Северокавказское РДУ от 24.08.2007 г.</t>
  </si>
  <si>
    <t>позволит снизить потери и уменьшить аварийность.</t>
  </si>
  <si>
    <t>снижение потерь электроэнергии</t>
  </si>
  <si>
    <t>г. Грозный</t>
  </si>
  <si>
    <t>улучшит процесс управления  производством.</t>
  </si>
  <si>
    <t>соглашение между руководствами Чеченской Республики и ОАО «Россети»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</si>
</sst>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р_._-;\-* #,##0.00_р_._-;_-* &quot;-&quot;??_р_._-;_-@_-"/>
    <numFmt numFmtId="164" formatCode="#,##0.00;[Red]#,##0.00"/>
    <numFmt numFmtId="165" formatCode="0.0"/>
    <numFmt numFmtId="166" formatCode="#,##0;[Red]#,##0"/>
    <numFmt numFmtId="167" formatCode="0.000"/>
    <numFmt numFmtId="168" formatCode="#,##0.0"/>
    <numFmt numFmtId="169" formatCode="#,##0.000"/>
    <numFmt numFmtId="170" formatCode="0.0000"/>
    <numFmt numFmtId="171" formatCode="_-* #,##0.00[$€-1]_-;\-* #,##0.00[$€-1]_-;_-* &quot;-&quot;??[$€-1]_-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</font>
    <font>
      <u/>
      <sz val="12"/>
      <name val="Calibri"/>
      <family val="2"/>
      <charset val="204"/>
    </font>
    <font>
      <b/>
      <sz val="12"/>
      <color indexed="9"/>
      <name val="Calibri"/>
      <family val="2"/>
      <charset val="204"/>
    </font>
    <font>
      <sz val="12"/>
      <color indexed="9"/>
      <name val="Calibri"/>
      <family val="2"/>
      <charset val="204"/>
    </font>
    <font>
      <sz val="12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i/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7">
    <xf numFmtId="0" fontId="0" fillId="0" borderId="0"/>
    <xf numFmtId="0" fontId="2" fillId="0" borderId="0"/>
    <xf numFmtId="0" fontId="4" fillId="0" borderId="0"/>
    <xf numFmtId="0" fontId="14" fillId="0" borderId="0"/>
    <xf numFmtId="0" fontId="16" fillId="0" borderId="0"/>
    <xf numFmtId="0" fontId="4" fillId="0" borderId="0"/>
    <xf numFmtId="0" fontId="4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4" fillId="0" borderId="0"/>
    <xf numFmtId="0" fontId="1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9" fillId="15" borderId="44" applyNumberFormat="0" applyFont="0" applyAlignment="0" applyProtection="0"/>
    <xf numFmtId="171" fontId="30" fillId="15" borderId="44" applyNumberFormat="0" applyFont="0" applyAlignment="0" applyProtection="0"/>
    <xf numFmtId="171" fontId="30" fillId="15" borderId="44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0"/>
    <xf numFmtId="0" fontId="29" fillId="0" borderId="0"/>
    <xf numFmtId="43" fontId="30" fillId="0" borderId="0" applyFont="0" applyFill="0" applyBorder="0" applyAlignment="0" applyProtection="0"/>
  </cellStyleXfs>
  <cellXfs count="312">
    <xf numFmtId="0" fontId="0" fillId="0" borderId="0" xfId="0"/>
    <xf numFmtId="164" fontId="3" fillId="0" borderId="0" xfId="1" applyNumberFormat="1" applyFont="1" applyFill="1" applyAlignment="1">
      <alignment vertical="center" wrapText="1"/>
    </xf>
    <xf numFmtId="0" fontId="4" fillId="0" borderId="0" xfId="1" applyFont="1" applyFill="1"/>
    <xf numFmtId="164" fontId="3" fillId="0" borderId="0" xfId="1" applyNumberFormat="1" applyFont="1" applyFill="1" applyAlignment="1">
      <alignment horizontal="center" vertical="center" wrapText="1"/>
    </xf>
    <xf numFmtId="164" fontId="3" fillId="0" borderId="0" xfId="1" applyNumberFormat="1" applyFont="1" applyFill="1" applyAlignment="1">
      <alignment horizontal="right" vertical="center" wrapText="1"/>
    </xf>
    <xf numFmtId="164" fontId="5" fillId="0" borderId="0" xfId="1" applyNumberFormat="1" applyFont="1" applyFill="1" applyAlignment="1">
      <alignment horizontal="center" vertical="center" wrapText="1"/>
    </xf>
    <xf numFmtId="164" fontId="5" fillId="0" borderId="0" xfId="1" applyNumberFormat="1" applyFont="1" applyFill="1" applyAlignment="1">
      <alignment horizontal="center" vertical="center" wrapText="1"/>
    </xf>
    <xf numFmtId="164" fontId="5" fillId="0" borderId="0" xfId="1" applyNumberFormat="1" applyFont="1" applyFill="1" applyAlignment="1">
      <alignment vertical="center" wrapText="1"/>
    </xf>
    <xf numFmtId="164" fontId="3" fillId="2" borderId="0" xfId="2" applyNumberFormat="1" applyFont="1" applyFill="1" applyAlignment="1">
      <alignment vertical="center" wrapText="1"/>
    </xf>
    <xf numFmtId="164" fontId="3" fillId="2" borderId="0" xfId="2" applyNumberFormat="1" applyFont="1" applyFill="1" applyAlignment="1">
      <alignment horizontal="center" vertical="center" wrapText="1"/>
    </xf>
    <xf numFmtId="0" fontId="4" fillId="2" borderId="0" xfId="2" applyFont="1" applyFill="1"/>
    <xf numFmtId="0" fontId="4" fillId="2" borderId="0" xfId="2" applyFont="1" applyFill="1" applyAlignment="1">
      <alignment horizontal="right"/>
    </xf>
    <xf numFmtId="164" fontId="6" fillId="0" borderId="0" xfId="1" applyNumberFormat="1" applyFont="1" applyFill="1" applyAlignment="1">
      <alignment vertical="center" wrapText="1"/>
    </xf>
    <xf numFmtId="164" fontId="7" fillId="0" borderId="0" xfId="1" applyNumberFormat="1" applyFont="1" applyFill="1" applyAlignment="1">
      <alignment vertical="center" wrapText="1"/>
    </xf>
    <xf numFmtId="164" fontId="8" fillId="0" borderId="0" xfId="1" applyNumberFormat="1" applyFont="1" applyFill="1" applyAlignment="1">
      <alignment vertical="center" wrapText="1"/>
    </xf>
    <xf numFmtId="0" fontId="9" fillId="0" borderId="0" xfId="1" applyFont="1" applyFill="1"/>
    <xf numFmtId="2" fontId="10" fillId="0" borderId="0" xfId="1" applyNumberFormat="1" applyFont="1" applyFill="1"/>
    <xf numFmtId="0" fontId="10" fillId="0" borderId="0" xfId="1" applyFont="1" applyFill="1"/>
    <xf numFmtId="0" fontId="4" fillId="0" borderId="1" xfId="1" applyFont="1" applyFill="1" applyBorder="1" applyAlignment="1">
      <alignment horizontal="center"/>
    </xf>
    <xf numFmtId="164" fontId="5" fillId="0" borderId="2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>
      <alignment horizontal="center" vertical="center" wrapText="1"/>
    </xf>
    <xf numFmtId="164" fontId="5" fillId="0" borderId="6" xfId="1" applyNumberFormat="1" applyFont="1" applyFill="1" applyBorder="1" applyAlignment="1">
      <alignment horizontal="center" vertical="center" wrapText="1"/>
    </xf>
    <xf numFmtId="164" fontId="5" fillId="0" borderId="7" xfId="1" applyNumberFormat="1" applyFont="1" applyFill="1" applyBorder="1" applyAlignment="1">
      <alignment horizontal="center" vertical="center" wrapText="1"/>
    </xf>
    <xf numFmtId="164" fontId="5" fillId="0" borderId="8" xfId="1" applyNumberFormat="1" applyFont="1" applyFill="1" applyBorder="1" applyAlignment="1">
      <alignment horizontal="center" vertical="center" wrapText="1"/>
    </xf>
    <xf numFmtId="164" fontId="5" fillId="0" borderId="9" xfId="1" applyNumberFormat="1" applyFont="1" applyFill="1" applyBorder="1" applyAlignment="1">
      <alignment horizontal="center" vertical="center" wrapText="1"/>
    </xf>
    <xf numFmtId="164" fontId="5" fillId="0" borderId="10" xfId="1" applyNumberFormat="1" applyFont="1" applyFill="1" applyBorder="1" applyAlignment="1">
      <alignment horizontal="center" vertical="center" wrapText="1"/>
    </xf>
    <xf numFmtId="164" fontId="5" fillId="0" borderId="11" xfId="1" applyNumberFormat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wrapText="1"/>
    </xf>
    <xf numFmtId="0" fontId="4" fillId="0" borderId="13" xfId="1" applyFont="1" applyFill="1" applyBorder="1" applyAlignment="1">
      <alignment horizontal="center" wrapText="1"/>
    </xf>
    <xf numFmtId="0" fontId="4" fillId="0" borderId="14" xfId="1" applyFont="1" applyFill="1" applyBorder="1" applyAlignment="1">
      <alignment horizontal="center"/>
    </xf>
    <xf numFmtId="164" fontId="5" fillId="0" borderId="15" xfId="1" applyNumberFormat="1" applyFont="1" applyFill="1" applyBorder="1" applyAlignment="1">
      <alignment horizontal="center" vertical="center" wrapText="1"/>
    </xf>
    <xf numFmtId="164" fontId="5" fillId="0" borderId="13" xfId="1" applyNumberFormat="1" applyFont="1" applyFill="1" applyBorder="1" applyAlignment="1">
      <alignment horizontal="center" vertical="center" wrapText="1"/>
    </xf>
    <xf numFmtId="164" fontId="5" fillId="0" borderId="16" xfId="1" applyNumberFormat="1" applyFont="1" applyFill="1" applyBorder="1" applyAlignment="1">
      <alignment horizontal="center" vertical="center" wrapText="1"/>
    </xf>
    <xf numFmtId="164" fontId="5" fillId="0" borderId="17" xfId="1" applyNumberFormat="1" applyFont="1" applyFill="1" applyBorder="1" applyAlignment="1">
      <alignment horizontal="center" vertical="center" wrapText="1"/>
    </xf>
    <xf numFmtId="164" fontId="5" fillId="0" borderId="18" xfId="1" applyNumberFormat="1" applyFont="1" applyFill="1" applyBorder="1" applyAlignment="1">
      <alignment horizontal="center" vertical="center" wrapText="1"/>
    </xf>
    <xf numFmtId="164" fontId="5" fillId="0" borderId="19" xfId="1" applyNumberFormat="1" applyFont="1" applyFill="1" applyBorder="1" applyAlignment="1">
      <alignment horizontal="center" vertical="center" wrapText="1"/>
    </xf>
    <xf numFmtId="164" fontId="5" fillId="0" borderId="20" xfId="1" applyNumberFormat="1" applyFont="1" applyFill="1" applyBorder="1" applyAlignment="1">
      <alignment horizontal="center" vertical="center" wrapText="1"/>
    </xf>
    <xf numFmtId="164" fontId="5" fillId="0" borderId="21" xfId="1" applyNumberFormat="1" applyFont="1" applyFill="1" applyBorder="1" applyAlignment="1">
      <alignment horizontal="center" vertical="center" wrapText="1"/>
    </xf>
    <xf numFmtId="164" fontId="5" fillId="0" borderId="22" xfId="1" applyNumberFormat="1" applyFont="1" applyFill="1" applyBorder="1" applyAlignment="1">
      <alignment horizontal="center" vertical="center" wrapText="1"/>
    </xf>
    <xf numFmtId="164" fontId="5" fillId="0" borderId="12" xfId="1" applyNumberFormat="1" applyFont="1" applyFill="1" applyBorder="1" applyAlignment="1">
      <alignment horizontal="center" vertical="center" wrapText="1"/>
    </xf>
    <xf numFmtId="164" fontId="5" fillId="0" borderId="13" xfId="1" applyNumberFormat="1" applyFont="1" applyFill="1" applyBorder="1" applyAlignment="1">
      <alignment horizontal="center" vertical="center" wrapText="1"/>
    </xf>
    <xf numFmtId="164" fontId="5" fillId="0" borderId="23" xfId="1" applyNumberFormat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/>
    </xf>
    <xf numFmtId="3" fontId="11" fillId="0" borderId="13" xfId="1" applyNumberFormat="1" applyFont="1" applyFill="1" applyBorder="1" applyAlignment="1">
      <alignment horizontal="center" vertical="center" wrapText="1"/>
    </xf>
    <xf numFmtId="164" fontId="3" fillId="0" borderId="13" xfId="1" applyNumberFormat="1" applyFont="1" applyFill="1" applyBorder="1" applyAlignment="1">
      <alignment horizontal="center" vertical="center" wrapText="1"/>
    </xf>
    <xf numFmtId="164" fontId="3" fillId="0" borderId="23" xfId="1" applyNumberFormat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wrapText="1"/>
    </xf>
    <xf numFmtId="0" fontId="4" fillId="0" borderId="25" xfId="1" applyFont="1" applyFill="1" applyBorder="1" applyAlignment="1">
      <alignment horizontal="center"/>
    </xf>
    <xf numFmtId="0" fontId="4" fillId="0" borderId="25" xfId="1" applyFont="1" applyFill="1" applyBorder="1" applyAlignment="1">
      <alignment horizontal="center" wrapText="1"/>
    </xf>
    <xf numFmtId="3" fontId="11" fillId="0" borderId="25" xfId="1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/>
    <xf numFmtId="0" fontId="11" fillId="0" borderId="14" xfId="1" applyFont="1" applyFill="1" applyBorder="1"/>
    <xf numFmtId="164" fontId="5" fillId="0" borderId="15" xfId="1" applyNumberFormat="1" applyFont="1" applyFill="1" applyBorder="1" applyAlignment="1">
      <alignment horizontal="center" vertical="center" wrapText="1"/>
    </xf>
    <xf numFmtId="165" fontId="11" fillId="0" borderId="12" xfId="1" applyNumberFormat="1" applyFont="1" applyFill="1" applyBorder="1" applyAlignment="1">
      <alignment horizontal="center" vertical="center" wrapText="1"/>
    </xf>
    <xf numFmtId="165" fontId="11" fillId="0" borderId="13" xfId="1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 wrapText="1"/>
    </xf>
    <xf numFmtId="2" fontId="13" fillId="0" borderId="0" xfId="1" applyNumberFormat="1" applyFont="1" applyFill="1" applyAlignment="1">
      <alignment vertical="center" wrapText="1"/>
    </xf>
    <xf numFmtId="0" fontId="3" fillId="0" borderId="14" xfId="1" applyFont="1" applyFill="1" applyBorder="1" applyAlignment="1">
      <alignment vertical="center" wrapText="1"/>
    </xf>
    <xf numFmtId="166" fontId="5" fillId="0" borderId="15" xfId="1" applyNumberFormat="1" applyFont="1" applyFill="1" applyBorder="1" applyAlignment="1">
      <alignment horizontal="center" vertical="center" wrapText="1"/>
    </xf>
    <xf numFmtId="164" fontId="5" fillId="0" borderId="13" xfId="1" applyNumberFormat="1" applyFont="1" applyFill="1" applyBorder="1" applyAlignment="1">
      <alignment horizontal="left" vertical="center" wrapText="1"/>
    </xf>
    <xf numFmtId="2" fontId="5" fillId="0" borderId="13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2" fontId="3" fillId="0" borderId="0" xfId="1" applyNumberFormat="1" applyFont="1" applyFill="1" applyAlignment="1">
      <alignment vertical="center" wrapText="1"/>
    </xf>
    <xf numFmtId="0" fontId="5" fillId="3" borderId="14" xfId="1" applyFont="1" applyFill="1" applyBorder="1" applyAlignment="1">
      <alignment vertical="center" wrapText="1"/>
    </xf>
    <xf numFmtId="164" fontId="5" fillId="3" borderId="15" xfId="1" applyNumberFormat="1" applyFont="1" applyFill="1" applyBorder="1" applyAlignment="1">
      <alignment horizontal="center" vertical="center" wrapText="1"/>
    </xf>
    <xf numFmtId="164" fontId="5" fillId="3" borderId="13" xfId="1" applyNumberFormat="1" applyFont="1" applyFill="1" applyBorder="1" applyAlignment="1">
      <alignment horizontal="left" vertical="center" wrapText="1"/>
    </xf>
    <xf numFmtId="164" fontId="5" fillId="3" borderId="13" xfId="1" applyNumberFormat="1" applyFont="1" applyFill="1" applyBorder="1" applyAlignment="1">
      <alignment horizontal="center" vertical="center" wrapText="1"/>
    </xf>
    <xf numFmtId="2" fontId="5" fillId="3" borderId="13" xfId="1" applyNumberFormat="1" applyFont="1" applyFill="1" applyBorder="1" applyAlignment="1">
      <alignment horizontal="center" vertical="center" wrapText="1"/>
    </xf>
    <xf numFmtId="0" fontId="5" fillId="3" borderId="0" xfId="1" applyFont="1" applyFill="1" applyAlignment="1">
      <alignment vertical="center" wrapText="1"/>
    </xf>
    <xf numFmtId="2" fontId="5" fillId="3" borderId="0" xfId="1" applyNumberFormat="1" applyFont="1" applyFill="1" applyAlignment="1">
      <alignment vertical="center" wrapText="1"/>
    </xf>
    <xf numFmtId="0" fontId="3" fillId="3" borderId="14" xfId="1" applyFont="1" applyFill="1" applyBorder="1" applyAlignment="1">
      <alignment horizontal="center" vertical="center" wrapText="1"/>
    </xf>
    <xf numFmtId="164" fontId="3" fillId="3" borderId="15" xfId="1" applyNumberFormat="1" applyFont="1" applyFill="1" applyBorder="1" applyAlignment="1">
      <alignment horizontal="center" vertical="center" wrapText="1"/>
    </xf>
    <xf numFmtId="164" fontId="3" fillId="3" borderId="13" xfId="3" applyNumberFormat="1" applyFont="1" applyFill="1" applyBorder="1" applyAlignment="1">
      <alignment horizontal="left" vertical="center" wrapText="1"/>
    </xf>
    <xf numFmtId="164" fontId="3" fillId="3" borderId="13" xfId="1" applyNumberFormat="1" applyFont="1" applyFill="1" applyBorder="1" applyAlignment="1">
      <alignment horizontal="center" vertical="center" wrapText="1"/>
    </xf>
    <xf numFmtId="164" fontId="3" fillId="3" borderId="13" xfId="2" applyNumberFormat="1" applyFont="1" applyFill="1" applyBorder="1" applyAlignment="1">
      <alignment horizontal="center" vertical="center" wrapText="1"/>
    </xf>
    <xf numFmtId="2" fontId="3" fillId="3" borderId="12" xfId="1" applyNumberFormat="1" applyFont="1" applyFill="1" applyBorder="1" applyAlignment="1">
      <alignment horizontal="center" vertical="center" wrapText="1"/>
    </xf>
    <xf numFmtId="2" fontId="3" fillId="3" borderId="13" xfId="1" applyNumberFormat="1" applyFont="1" applyFill="1" applyBorder="1" applyAlignment="1">
      <alignment horizontal="center" vertical="center" wrapText="1"/>
    </xf>
    <xf numFmtId="0" fontId="3" fillId="3" borderId="0" xfId="1" applyFont="1" applyFill="1" applyAlignment="1">
      <alignment horizontal="center" vertical="center" wrapText="1"/>
    </xf>
    <xf numFmtId="2" fontId="3" fillId="3" borderId="0" xfId="1" applyNumberFormat="1" applyFont="1" applyFill="1" applyAlignment="1">
      <alignment vertical="center" wrapText="1"/>
    </xf>
    <xf numFmtId="0" fontId="5" fillId="3" borderId="14" xfId="1" applyFont="1" applyFill="1" applyBorder="1" applyAlignment="1">
      <alignment horizontal="center" vertical="center" wrapText="1"/>
    </xf>
    <xf numFmtId="164" fontId="5" fillId="3" borderId="21" xfId="1" applyNumberFormat="1" applyFont="1" applyFill="1" applyBorder="1" applyAlignment="1">
      <alignment horizontal="center" vertical="center" wrapText="1"/>
    </xf>
    <xf numFmtId="164" fontId="5" fillId="3" borderId="13" xfId="2" applyNumberFormat="1" applyFont="1" applyFill="1" applyBorder="1" applyAlignment="1">
      <alignment horizontal="center" vertical="center" wrapText="1"/>
    </xf>
    <xf numFmtId="2" fontId="5" fillId="3" borderId="24" xfId="1" applyNumberFormat="1" applyFont="1" applyFill="1" applyBorder="1" applyAlignment="1">
      <alignment horizontal="left" vertical="center" wrapText="1"/>
    </xf>
    <xf numFmtId="2" fontId="5" fillId="3" borderId="25" xfId="1" applyNumberFormat="1" applyFont="1" applyFill="1" applyBorder="1" applyAlignment="1">
      <alignment horizontal="left" vertical="center" wrapText="1"/>
    </xf>
    <xf numFmtId="2" fontId="5" fillId="3" borderId="24" xfId="1" applyNumberFormat="1" applyFont="1" applyFill="1" applyBorder="1" applyAlignment="1">
      <alignment horizontal="center" vertical="center" wrapText="1"/>
    </xf>
    <xf numFmtId="2" fontId="5" fillId="3" borderId="25" xfId="1" applyNumberFormat="1" applyFont="1" applyFill="1" applyBorder="1" applyAlignment="1">
      <alignment horizontal="center" vertical="center" wrapText="1"/>
    </xf>
    <xf numFmtId="0" fontId="5" fillId="3" borderId="26" xfId="1" applyFont="1" applyFill="1" applyBorder="1" applyAlignment="1">
      <alignment vertical="center" wrapText="1"/>
    </xf>
    <xf numFmtId="0" fontId="5" fillId="3" borderId="0" xfId="1" applyFont="1" applyFill="1" applyBorder="1" applyAlignment="1">
      <alignment vertical="center" wrapText="1"/>
    </xf>
    <xf numFmtId="2" fontId="5" fillId="3" borderId="12" xfId="1" applyNumberFormat="1" applyFont="1" applyFill="1" applyBorder="1" applyAlignment="1">
      <alignment horizontal="center" vertical="center" wrapText="1"/>
    </xf>
    <xf numFmtId="0" fontId="4" fillId="0" borderId="15" xfId="1" applyFont="1" applyFill="1" applyBorder="1"/>
    <xf numFmtId="164" fontId="15" fillId="0" borderId="13" xfId="1" applyNumberFormat="1" applyFont="1" applyFill="1" applyBorder="1" applyAlignment="1">
      <alignment horizontal="center" vertical="center" wrapText="1"/>
    </xf>
    <xf numFmtId="164" fontId="3" fillId="0" borderId="21" xfId="1" applyNumberFormat="1" applyFont="1" applyFill="1" applyBorder="1" applyAlignment="1">
      <alignment horizontal="center" vertical="center" wrapText="1"/>
    </xf>
    <xf numFmtId="2" fontId="4" fillId="0" borderId="24" xfId="1" applyNumberFormat="1" applyFont="1" applyFill="1" applyBorder="1" applyAlignment="1">
      <alignment horizontal="center" vertical="center" wrapText="1"/>
    </xf>
    <xf numFmtId="2" fontId="4" fillId="0" borderId="25" xfId="1" applyNumberFormat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vertical="center" wrapText="1"/>
    </xf>
    <xf numFmtId="164" fontId="3" fillId="0" borderId="13" xfId="1" applyNumberFormat="1" applyFont="1" applyFill="1" applyBorder="1" applyAlignment="1">
      <alignment horizontal="left" vertical="center" wrapText="1"/>
    </xf>
    <xf numFmtId="2" fontId="4" fillId="0" borderId="12" xfId="1" applyNumberFormat="1" applyFont="1" applyFill="1" applyBorder="1" applyAlignment="1">
      <alignment horizontal="center" vertical="center" wrapText="1"/>
    </xf>
    <xf numFmtId="2" fontId="4" fillId="0" borderId="13" xfId="1" applyNumberFormat="1" applyFont="1" applyFill="1" applyBorder="1" applyAlignment="1">
      <alignment horizontal="center" vertical="center" wrapText="1"/>
    </xf>
    <xf numFmtId="0" fontId="4" fillId="0" borderId="27" xfId="1" applyFont="1" applyFill="1" applyBorder="1"/>
    <xf numFmtId="164" fontId="3" fillId="0" borderId="28" xfId="1" applyNumberFormat="1" applyFont="1" applyFill="1" applyBorder="1" applyAlignment="1">
      <alignment horizontal="center" vertical="center" wrapText="1"/>
    </xf>
    <xf numFmtId="164" fontId="3" fillId="0" borderId="29" xfId="1" applyNumberFormat="1" applyFont="1" applyFill="1" applyBorder="1" applyAlignment="1">
      <alignment horizontal="center" vertical="center" wrapText="1"/>
    </xf>
    <xf numFmtId="164" fontId="3" fillId="0" borderId="30" xfId="1" applyNumberFormat="1" applyFont="1" applyFill="1" applyBorder="1" applyAlignment="1">
      <alignment horizontal="center" vertical="center" wrapText="1"/>
    </xf>
    <xf numFmtId="2" fontId="4" fillId="0" borderId="31" xfId="1" applyNumberFormat="1" applyFont="1" applyFill="1" applyBorder="1" applyAlignment="1">
      <alignment horizontal="center" vertical="center" wrapText="1"/>
    </xf>
    <xf numFmtId="2" fontId="4" fillId="0" borderId="32" xfId="1" applyNumberFormat="1" applyFont="1" applyFill="1" applyBorder="1" applyAlignment="1">
      <alignment horizontal="center" vertical="center" wrapText="1"/>
    </xf>
    <xf numFmtId="0" fontId="13" fillId="0" borderId="0" xfId="1" applyFont="1" applyFill="1"/>
    <xf numFmtId="2" fontId="13" fillId="0" borderId="0" xfId="1" applyNumberFormat="1" applyFont="1" applyFill="1"/>
    <xf numFmtId="164" fontId="3" fillId="0" borderId="0" xfId="1" applyNumberFormat="1" applyFont="1" applyFill="1" applyBorder="1" applyAlignment="1">
      <alignment horizontal="center" vertical="center" wrapText="1"/>
    </xf>
    <xf numFmtId="0" fontId="17" fillId="3" borderId="0" xfId="4" applyFont="1" applyFill="1" applyAlignment="1">
      <alignment horizontal="center"/>
    </xf>
    <xf numFmtId="0" fontId="17" fillId="3" borderId="0" xfId="4" applyFont="1" applyFill="1" applyAlignment="1">
      <alignment horizontal="left"/>
    </xf>
    <xf numFmtId="0" fontId="17" fillId="3" borderId="0" xfId="4" applyFont="1" applyFill="1" applyAlignment="1">
      <alignment horizontal="center" vertical="center" wrapText="1"/>
    </xf>
    <xf numFmtId="0" fontId="0" fillId="3" borderId="0" xfId="0" applyFill="1"/>
    <xf numFmtId="0" fontId="18" fillId="3" borderId="0" xfId="4" applyFont="1" applyFill="1" applyAlignment="1">
      <alignment horizontal="center"/>
    </xf>
    <xf numFmtId="0" fontId="17" fillId="2" borderId="0" xfId="4" applyFont="1" applyFill="1" applyAlignment="1">
      <alignment horizontal="center"/>
    </xf>
    <xf numFmtId="0" fontId="3" fillId="2" borderId="0" xfId="2" applyFont="1" applyFill="1" applyAlignment="1">
      <alignment horizontal="center"/>
    </xf>
    <xf numFmtId="4" fontId="17" fillId="3" borderId="0" xfId="4" applyNumberFormat="1" applyFont="1" applyFill="1" applyAlignment="1">
      <alignment horizontal="center"/>
    </xf>
    <xf numFmtId="2" fontId="17" fillId="3" borderId="0" xfId="4" applyNumberFormat="1" applyFont="1" applyFill="1" applyAlignment="1">
      <alignment horizontal="center"/>
    </xf>
    <xf numFmtId="2" fontId="17" fillId="2" borderId="0" xfId="4" applyNumberFormat="1" applyFont="1" applyFill="1" applyAlignment="1">
      <alignment horizontal="center"/>
    </xf>
    <xf numFmtId="0" fontId="5" fillId="3" borderId="13" xfId="4" applyFont="1" applyFill="1" applyBorder="1" applyAlignment="1">
      <alignment vertical="center" wrapText="1"/>
    </xf>
    <xf numFmtId="0" fontId="5" fillId="3" borderId="25" xfId="4" applyFont="1" applyFill="1" applyBorder="1" applyAlignment="1">
      <alignment horizontal="center" vertical="center" wrapText="1"/>
    </xf>
    <xf numFmtId="0" fontId="5" fillId="3" borderId="13" xfId="4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5" fillId="3" borderId="20" xfId="4" applyFont="1" applyFill="1" applyBorder="1" applyAlignment="1">
      <alignment horizontal="center" vertical="center" wrapText="1"/>
    </xf>
    <xf numFmtId="0" fontId="5" fillId="3" borderId="13" xfId="4" applyFont="1" applyFill="1" applyBorder="1" applyAlignment="1">
      <alignment horizontal="center" vertical="center" wrapText="1"/>
    </xf>
    <xf numFmtId="0" fontId="5" fillId="3" borderId="16" xfId="4" applyFont="1" applyFill="1" applyBorder="1" applyAlignment="1">
      <alignment horizontal="center" vertical="center" wrapText="1"/>
    </xf>
    <xf numFmtId="4" fontId="5" fillId="3" borderId="13" xfId="4" applyNumberFormat="1" applyFont="1" applyFill="1" applyBorder="1" applyAlignment="1">
      <alignment horizontal="center" vertical="center" wrapText="1"/>
    </xf>
    <xf numFmtId="0" fontId="5" fillId="3" borderId="13" xfId="5" applyFont="1" applyFill="1" applyBorder="1" applyAlignment="1">
      <alignment horizontal="center" vertical="center" wrapText="1"/>
    </xf>
    <xf numFmtId="0" fontId="18" fillId="3" borderId="13" xfId="4" applyFont="1" applyFill="1" applyBorder="1" applyAlignment="1">
      <alignment horizontal="center" vertical="center" wrapText="1"/>
    </xf>
    <xf numFmtId="164" fontId="18" fillId="3" borderId="13" xfId="4" applyNumberFormat="1" applyFont="1" applyFill="1" applyBorder="1" applyAlignment="1">
      <alignment vertical="center" wrapText="1"/>
    </xf>
    <xf numFmtId="164" fontId="5" fillId="3" borderId="13" xfId="4" applyNumberFormat="1" applyFont="1" applyFill="1" applyBorder="1" applyAlignment="1">
      <alignment vertical="center" wrapText="1"/>
    </xf>
    <xf numFmtId="164" fontId="5" fillId="3" borderId="13" xfId="4" applyNumberFormat="1" applyFont="1" applyFill="1" applyBorder="1" applyAlignment="1">
      <alignment horizontal="center" vertical="center" wrapText="1"/>
    </xf>
    <xf numFmtId="166" fontId="18" fillId="3" borderId="13" xfId="4" applyNumberFormat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vertical="center" wrapText="1"/>
    </xf>
    <xf numFmtId="164" fontId="18" fillId="3" borderId="13" xfId="4" applyNumberFormat="1" applyFont="1" applyFill="1" applyBorder="1" applyAlignment="1">
      <alignment horizontal="center" vertical="center" wrapText="1"/>
    </xf>
    <xf numFmtId="49" fontId="17" fillId="3" borderId="13" xfId="4" applyNumberFormat="1" applyFont="1" applyFill="1" applyBorder="1" applyAlignment="1">
      <alignment vertical="center" wrapText="1"/>
    </xf>
    <xf numFmtId="0" fontId="3" fillId="3" borderId="13" xfId="1" applyFont="1" applyFill="1" applyBorder="1" applyAlignment="1">
      <alignment vertical="center" wrapText="1"/>
    </xf>
    <xf numFmtId="164" fontId="17" fillId="3" borderId="13" xfId="4" applyNumberFormat="1" applyFont="1" applyFill="1" applyBorder="1" applyAlignment="1">
      <alignment horizontal="center" vertical="center" wrapText="1"/>
    </xf>
    <xf numFmtId="167" fontId="3" fillId="3" borderId="13" xfId="2" applyNumberFormat="1" applyFont="1" applyFill="1" applyBorder="1" applyAlignment="1">
      <alignment horizontal="center" vertical="center" wrapText="1"/>
    </xf>
    <xf numFmtId="164" fontId="3" fillId="3" borderId="13" xfId="4" applyNumberFormat="1" applyFont="1" applyFill="1" applyBorder="1" applyAlignment="1">
      <alignment horizontal="center" vertical="center" wrapText="1"/>
    </xf>
    <xf numFmtId="2" fontId="3" fillId="3" borderId="13" xfId="2" applyNumberFormat="1" applyFont="1" applyFill="1" applyBorder="1" applyAlignment="1">
      <alignment horizontal="center" vertical="center" wrapText="1"/>
    </xf>
    <xf numFmtId="0" fontId="19" fillId="3" borderId="0" xfId="0" applyFont="1" applyFill="1"/>
    <xf numFmtId="49" fontId="18" fillId="3" borderId="13" xfId="4" applyNumberFormat="1" applyFont="1" applyFill="1" applyBorder="1" applyAlignment="1">
      <alignment horizontal="center" vertical="center" wrapText="1"/>
    </xf>
    <xf numFmtId="2" fontId="5" fillId="3" borderId="13" xfId="2" applyNumberFormat="1" applyFont="1" applyFill="1" applyBorder="1" applyAlignment="1">
      <alignment horizontal="center" vertical="center" wrapText="1"/>
    </xf>
    <xf numFmtId="0" fontId="20" fillId="3" borderId="0" xfId="0" applyFont="1" applyFill="1"/>
    <xf numFmtId="0" fontId="17" fillId="3" borderId="0" xfId="4" applyFont="1" applyFill="1" applyBorder="1" applyAlignment="1">
      <alignment horizontal="center"/>
    </xf>
    <xf numFmtId="0" fontId="17" fillId="3" borderId="0" xfId="4" applyFont="1" applyFill="1" applyBorder="1" applyAlignment="1">
      <alignment horizontal="left" wrapText="1"/>
    </xf>
    <xf numFmtId="0" fontId="17" fillId="3" borderId="0" xfId="4" applyFont="1" applyFill="1" applyBorder="1" applyAlignment="1">
      <alignment horizontal="center" wrapText="1"/>
    </xf>
    <xf numFmtId="4" fontId="17" fillId="3" borderId="0" xfId="4" applyNumberFormat="1" applyFont="1" applyFill="1" applyBorder="1" applyAlignment="1">
      <alignment horizontal="center" wrapText="1"/>
    </xf>
    <xf numFmtId="4" fontId="17" fillId="3" borderId="0" xfId="4" applyNumberFormat="1" applyFont="1" applyFill="1" applyBorder="1" applyAlignment="1">
      <alignment horizontal="center"/>
    </xf>
    <xf numFmtId="0" fontId="3" fillId="3" borderId="0" xfId="6" applyFont="1" applyFill="1" applyAlignment="1">
      <alignment horizontal="center"/>
    </xf>
    <xf numFmtId="0" fontId="3" fillId="3" borderId="0" xfId="6" applyFont="1" applyFill="1" applyAlignment="1">
      <alignment horizontal="left" wrapText="1"/>
    </xf>
    <xf numFmtId="0" fontId="3" fillId="3" borderId="0" xfId="6" applyFont="1" applyFill="1"/>
    <xf numFmtId="0" fontId="3" fillId="3" borderId="0" xfId="6" applyFont="1" applyFill="1" applyAlignment="1">
      <alignment horizontal="right"/>
    </xf>
    <xf numFmtId="0" fontId="5" fillId="3" borderId="0" xfId="6" applyFont="1" applyFill="1" applyAlignment="1">
      <alignment horizontal="center"/>
    </xf>
    <xf numFmtId="168" fontId="3" fillId="3" borderId="0" xfId="6" applyNumberFormat="1" applyFont="1" applyFill="1"/>
    <xf numFmtId="0" fontId="5" fillId="3" borderId="2" xfId="6" applyFont="1" applyFill="1" applyBorder="1" applyAlignment="1">
      <alignment horizontal="center" vertical="center" wrapText="1"/>
    </xf>
    <xf numFmtId="0" fontId="5" fillId="3" borderId="3" xfId="6" applyFont="1" applyFill="1" applyBorder="1" applyAlignment="1">
      <alignment horizontal="center" vertical="center" wrapText="1"/>
    </xf>
    <xf numFmtId="0" fontId="18" fillId="3" borderId="3" xfId="6" applyFont="1" applyFill="1" applyBorder="1" applyAlignment="1">
      <alignment horizontal="center" vertical="center" wrapText="1"/>
    </xf>
    <xf numFmtId="0" fontId="18" fillId="3" borderId="11" xfId="6" applyFont="1" applyFill="1" applyBorder="1" applyAlignment="1">
      <alignment horizontal="center" vertical="center" wrapText="1"/>
    </xf>
    <xf numFmtId="0" fontId="5" fillId="3" borderId="15" xfId="6" applyFont="1" applyFill="1" applyBorder="1" applyAlignment="1">
      <alignment horizontal="center" vertical="center" wrapText="1"/>
    </xf>
    <xf numFmtId="0" fontId="5" fillId="3" borderId="13" xfId="6" applyFont="1" applyFill="1" applyBorder="1" applyAlignment="1">
      <alignment horizontal="center" vertical="center" wrapText="1"/>
    </xf>
    <xf numFmtId="0" fontId="18" fillId="3" borderId="13" xfId="6" applyFont="1" applyFill="1" applyBorder="1" applyAlignment="1">
      <alignment horizontal="center" vertical="center" wrapText="1"/>
    </xf>
    <xf numFmtId="0" fontId="17" fillId="3" borderId="13" xfId="6" applyFont="1" applyFill="1" applyBorder="1" applyAlignment="1">
      <alignment horizontal="center" vertical="center" wrapText="1"/>
    </xf>
    <xf numFmtId="0" fontId="3" fillId="3" borderId="23" xfId="6" applyFont="1" applyFill="1" applyBorder="1" applyAlignment="1">
      <alignment horizontal="center" wrapText="1"/>
    </xf>
    <xf numFmtId="0" fontId="17" fillId="3" borderId="13" xfId="6" applyFont="1" applyFill="1" applyBorder="1" applyAlignment="1">
      <alignment horizontal="center" vertical="center" wrapText="1"/>
    </xf>
    <xf numFmtId="0" fontId="3" fillId="3" borderId="13" xfId="6" applyFont="1" applyFill="1" applyBorder="1" applyAlignment="1">
      <alignment horizontal="center" vertical="distributed"/>
    </xf>
    <xf numFmtId="0" fontId="3" fillId="3" borderId="13" xfId="6" applyFont="1" applyFill="1" applyBorder="1" applyAlignment="1">
      <alignment horizontal="center" vertical="center" wrapText="1"/>
    </xf>
    <xf numFmtId="0" fontId="17" fillId="3" borderId="13" xfId="6" applyFont="1" applyFill="1" applyBorder="1" applyAlignment="1">
      <alignment vertical="center" wrapText="1"/>
    </xf>
    <xf numFmtId="0" fontId="3" fillId="3" borderId="13" xfId="6" applyFont="1" applyFill="1" applyBorder="1" applyAlignment="1">
      <alignment horizontal="center" vertical="distributed" wrapText="1"/>
    </xf>
    <xf numFmtId="0" fontId="3" fillId="3" borderId="23" xfId="6" applyFont="1" applyFill="1" applyBorder="1"/>
    <xf numFmtId="0" fontId="18" fillId="3" borderId="13" xfId="6" applyFont="1" applyFill="1" applyBorder="1" applyAlignment="1">
      <alignment horizontal="center" wrapText="1"/>
    </xf>
    <xf numFmtId="0" fontId="5" fillId="3" borderId="13" xfId="6" applyFont="1" applyFill="1" applyBorder="1" applyAlignment="1">
      <alignment horizontal="center"/>
    </xf>
    <xf numFmtId="0" fontId="5" fillId="3" borderId="13" xfId="6" applyFont="1" applyFill="1" applyBorder="1" applyAlignment="1">
      <alignment horizontal="center" wrapText="1"/>
    </xf>
    <xf numFmtId="169" fontId="5" fillId="3" borderId="13" xfId="6" applyNumberFormat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center" vertical="center" wrapText="1"/>
    </xf>
    <xf numFmtId="0" fontId="3" fillId="3" borderId="13" xfId="6" applyFont="1" applyFill="1" applyBorder="1" applyAlignment="1">
      <alignment horizontal="center" wrapText="1"/>
    </xf>
    <xf numFmtId="4" fontId="5" fillId="3" borderId="13" xfId="6" applyNumberFormat="1" applyFont="1" applyFill="1" applyBorder="1" applyAlignment="1">
      <alignment horizontal="center" vertical="center" wrapText="1"/>
    </xf>
    <xf numFmtId="0" fontId="3" fillId="3" borderId="13" xfId="1" applyFont="1" applyFill="1" applyBorder="1" applyAlignment="1">
      <alignment horizontal="center" vertical="center" wrapText="1"/>
    </xf>
    <xf numFmtId="0" fontId="3" fillId="3" borderId="13" xfId="1" applyFont="1" applyFill="1" applyBorder="1" applyAlignment="1">
      <alignment horizontal="left" vertical="center" wrapText="1"/>
    </xf>
    <xf numFmtId="4" fontId="3" fillId="3" borderId="13" xfId="2" applyNumberFormat="1" applyFont="1" applyFill="1" applyBorder="1" applyAlignment="1">
      <alignment horizontal="center" vertical="center" wrapText="1"/>
    </xf>
    <xf numFmtId="3" fontId="17" fillId="3" borderId="13" xfId="0" applyNumberFormat="1" applyFont="1" applyFill="1" applyBorder="1" applyAlignment="1">
      <alignment horizontal="center" vertical="center" wrapText="1"/>
    </xf>
    <xf numFmtId="0" fontId="3" fillId="3" borderId="0" xfId="5" applyFont="1" applyFill="1" applyBorder="1"/>
    <xf numFmtId="0" fontId="5" fillId="3" borderId="13" xfId="1" applyFont="1" applyFill="1" applyBorder="1" applyAlignment="1">
      <alignment horizontal="left" vertical="center" wrapText="1"/>
    </xf>
    <xf numFmtId="167" fontId="5" fillId="3" borderId="13" xfId="2" applyNumberFormat="1" applyFont="1" applyFill="1" applyBorder="1" applyAlignment="1">
      <alignment horizontal="center" vertical="center" wrapText="1"/>
    </xf>
    <xf numFmtId="170" fontId="5" fillId="3" borderId="13" xfId="2" applyNumberFormat="1" applyFont="1" applyFill="1" applyBorder="1" applyAlignment="1">
      <alignment horizontal="center" vertical="center" wrapText="1"/>
    </xf>
    <xf numFmtId="0" fontId="5" fillId="3" borderId="13" xfId="2" applyFont="1" applyFill="1" applyBorder="1" applyAlignment="1">
      <alignment horizontal="center" vertical="center" wrapText="1"/>
    </xf>
    <xf numFmtId="1" fontId="5" fillId="3" borderId="13" xfId="6" applyNumberFormat="1" applyFont="1" applyFill="1" applyBorder="1" applyAlignment="1">
      <alignment horizontal="center" wrapText="1"/>
    </xf>
    <xf numFmtId="1" fontId="5" fillId="3" borderId="13" xfId="5" applyNumberFormat="1" applyFont="1" applyFill="1" applyBorder="1" applyAlignment="1">
      <alignment horizontal="center" vertical="center" wrapText="1"/>
    </xf>
    <xf numFmtId="2" fontId="5" fillId="3" borderId="13" xfId="5" applyNumberFormat="1" applyFont="1" applyFill="1" applyBorder="1" applyAlignment="1">
      <alignment horizontal="center" wrapText="1"/>
    </xf>
    <xf numFmtId="4" fontId="18" fillId="3" borderId="13" xfId="0" applyNumberFormat="1" applyFont="1" applyFill="1" applyBorder="1" applyAlignment="1">
      <alignment horizontal="center" vertical="center" wrapText="1"/>
    </xf>
    <xf numFmtId="16" fontId="5" fillId="3" borderId="13" xfId="1" applyNumberFormat="1" applyFont="1" applyFill="1" applyBorder="1" applyAlignment="1">
      <alignment horizontal="center" vertical="center" wrapText="1"/>
    </xf>
    <xf numFmtId="2" fontId="4" fillId="3" borderId="13" xfId="2" applyNumberFormat="1" applyFont="1" applyFill="1" applyBorder="1" applyAlignment="1">
      <alignment horizontal="center" vertical="center" wrapText="1"/>
    </xf>
    <xf numFmtId="1" fontId="3" fillId="3" borderId="13" xfId="6" applyNumberFormat="1" applyFont="1" applyFill="1" applyBorder="1" applyAlignment="1">
      <alignment horizontal="center" wrapText="1"/>
    </xf>
    <xf numFmtId="1" fontId="3" fillId="3" borderId="13" xfId="5" applyNumberFormat="1" applyFont="1" applyFill="1" applyBorder="1" applyAlignment="1">
      <alignment horizontal="center" vertical="center" wrapText="1"/>
    </xf>
    <xf numFmtId="0" fontId="4" fillId="3" borderId="13" xfId="2" applyFont="1" applyFill="1" applyBorder="1" applyAlignment="1">
      <alignment horizontal="center" vertical="center" wrapText="1"/>
    </xf>
    <xf numFmtId="0" fontId="3" fillId="3" borderId="13" xfId="5" applyFont="1" applyFill="1" applyBorder="1"/>
    <xf numFmtId="0" fontId="0" fillId="3" borderId="0" xfId="0" applyFont="1" applyFill="1"/>
    <xf numFmtId="164" fontId="5" fillId="3" borderId="0" xfId="2" applyNumberFormat="1" applyFont="1" applyFill="1" applyBorder="1" applyAlignment="1">
      <alignment horizontal="center" vertical="center" wrapText="1"/>
    </xf>
    <xf numFmtId="0" fontId="3" fillId="3" borderId="0" xfId="1" applyFont="1" applyFill="1" applyBorder="1" applyAlignment="1">
      <alignment horizontal="left" vertical="center" wrapText="1"/>
    </xf>
    <xf numFmtId="1" fontId="5" fillId="3" borderId="0" xfId="6" applyNumberFormat="1" applyFont="1" applyFill="1" applyBorder="1" applyAlignment="1">
      <alignment horizontal="center" wrapText="1"/>
    </xf>
    <xf numFmtId="2" fontId="3" fillId="3" borderId="0" xfId="2" applyNumberFormat="1" applyFont="1" applyFill="1" applyBorder="1" applyAlignment="1">
      <alignment horizontal="center" vertical="center" wrapText="1"/>
    </xf>
    <xf numFmtId="1" fontId="3" fillId="3" borderId="0" xfId="6" applyNumberFormat="1" applyFont="1" applyFill="1" applyBorder="1" applyAlignment="1">
      <alignment horizontal="center" wrapText="1"/>
    </xf>
    <xf numFmtId="0" fontId="3" fillId="3" borderId="0" xfId="5" applyFont="1" applyFill="1" applyAlignment="1">
      <alignment horizontal="center"/>
    </xf>
    <xf numFmtId="0" fontId="3" fillId="3" borderId="0" xfId="5" applyFont="1" applyFill="1" applyAlignment="1">
      <alignment wrapText="1"/>
    </xf>
    <xf numFmtId="0" fontId="3" fillId="3" borderId="0" xfId="5" applyFont="1" applyFill="1"/>
    <xf numFmtId="0" fontId="21" fillId="0" borderId="0" xfId="2" applyFont="1"/>
    <xf numFmtId="0" fontId="21" fillId="0" borderId="0" xfId="2" applyFont="1" applyAlignment="1">
      <alignment vertical="center"/>
    </xf>
    <xf numFmtId="0" fontId="21" fillId="0" borderId="0" xfId="2" applyFont="1" applyFill="1" applyAlignment="1">
      <alignment vertical="center"/>
    </xf>
    <xf numFmtId="0" fontId="21" fillId="0" borderId="0" xfId="2" applyFont="1" applyAlignment="1">
      <alignment horizontal="center" vertical="center"/>
    </xf>
    <xf numFmtId="0" fontId="21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22" fillId="0" borderId="0" xfId="2" applyFont="1" applyAlignment="1">
      <alignment vertical="center"/>
    </xf>
    <xf numFmtId="0" fontId="21" fillId="0" borderId="0" xfId="2" applyFont="1" applyFill="1"/>
    <xf numFmtId="0" fontId="22" fillId="0" borderId="0" xfId="2" applyFont="1" applyFill="1" applyAlignment="1">
      <alignment vertical="center"/>
    </xf>
    <xf numFmtId="0" fontId="21" fillId="0" borderId="0" xfId="2" applyFont="1" applyFill="1" applyAlignment="1">
      <alignment horizontal="center" vertical="center"/>
    </xf>
    <xf numFmtId="0" fontId="21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23" fillId="0" borderId="0" xfId="2" applyFont="1" applyFill="1" applyAlignment="1">
      <alignment horizontal="center"/>
    </xf>
    <xf numFmtId="0" fontId="22" fillId="0" borderId="0" xfId="2" applyFont="1" applyFill="1" applyAlignment="1">
      <alignment horizontal="center" vertical="center"/>
    </xf>
    <xf numFmtId="0" fontId="22" fillId="0" borderId="0" xfId="2" applyFont="1" applyFill="1" applyAlignment="1">
      <alignment horizontal="right" vertical="center"/>
    </xf>
    <xf numFmtId="0" fontId="4" fillId="0" borderId="0" xfId="5" applyFont="1" applyFill="1" applyAlignment="1">
      <alignment horizontal="right"/>
    </xf>
    <xf numFmtId="0" fontId="4" fillId="2" borderId="0" xfId="5" applyFont="1" applyFill="1" applyAlignment="1">
      <alignment horizontal="right"/>
    </xf>
    <xf numFmtId="2" fontId="24" fillId="0" borderId="0" xfId="5" applyNumberFormat="1" applyFont="1" applyFill="1" applyAlignment="1">
      <alignment horizontal="right" vertical="top" wrapText="1"/>
    </xf>
    <xf numFmtId="2" fontId="24" fillId="2" borderId="0" xfId="5" applyNumberFormat="1" applyFont="1" applyFill="1" applyAlignment="1">
      <alignment horizontal="right" vertical="top" wrapText="1"/>
    </xf>
    <xf numFmtId="0" fontId="25" fillId="0" borderId="0" xfId="2" applyFont="1" applyFill="1" applyAlignment="1">
      <alignment horizontal="center" vertical="center"/>
    </xf>
    <xf numFmtId="0" fontId="22" fillId="0" borderId="2" xfId="2" applyFont="1" applyFill="1" applyBorder="1" applyAlignment="1">
      <alignment horizontal="center" vertical="center" wrapText="1"/>
    </xf>
    <xf numFmtId="0" fontId="22" fillId="0" borderId="5" xfId="2" applyFont="1" applyFill="1" applyBorder="1" applyAlignment="1">
      <alignment horizontal="center" vertical="center" wrapText="1"/>
    </xf>
    <xf numFmtId="0" fontId="22" fillId="0" borderId="7" xfId="2" applyFont="1" applyFill="1" applyBorder="1" applyAlignment="1">
      <alignment horizontal="center" vertical="center" wrapText="1"/>
    </xf>
    <xf numFmtId="0" fontId="22" fillId="4" borderId="3" xfId="2" applyFont="1" applyFill="1" applyBorder="1" applyAlignment="1">
      <alignment horizontal="center" vertical="center" wrapText="1"/>
    </xf>
    <xf numFmtId="0" fontId="22" fillId="0" borderId="10" xfId="2" applyFont="1" applyFill="1" applyBorder="1" applyAlignment="1">
      <alignment horizontal="center" vertical="center" wrapText="1"/>
    </xf>
    <xf numFmtId="0" fontId="22" fillId="0" borderId="9" xfId="2" applyFont="1" applyFill="1" applyBorder="1" applyAlignment="1">
      <alignment horizontal="center" vertical="center" wrapText="1"/>
    </xf>
    <xf numFmtId="0" fontId="22" fillId="0" borderId="3" xfId="2" applyFont="1" applyFill="1" applyBorder="1" applyAlignment="1">
      <alignment horizontal="center" vertical="center" wrapText="1"/>
    </xf>
    <xf numFmtId="0" fontId="26" fillId="0" borderId="3" xfId="2" applyFont="1" applyFill="1" applyBorder="1" applyAlignment="1">
      <alignment horizontal="center" vertical="center" wrapText="1"/>
    </xf>
    <xf numFmtId="0" fontId="22" fillId="4" borderId="3" xfId="2" applyFont="1" applyFill="1" applyBorder="1" applyAlignment="1">
      <alignment horizontal="center" vertical="center"/>
    </xf>
    <xf numFmtId="0" fontId="22" fillId="0" borderId="11" xfId="2" applyFont="1" applyFill="1" applyBorder="1" applyAlignment="1">
      <alignment horizontal="center" vertical="center" wrapText="1"/>
    </xf>
    <xf numFmtId="0" fontId="22" fillId="0" borderId="15" xfId="2" applyFont="1" applyFill="1" applyBorder="1" applyAlignment="1">
      <alignment horizontal="center" vertical="center"/>
    </xf>
    <xf numFmtId="0" fontId="22" fillId="0" borderId="26" xfId="2" applyFont="1" applyFill="1" applyBorder="1" applyAlignment="1">
      <alignment horizontal="center" vertical="center" wrapText="1"/>
    </xf>
    <xf numFmtId="0" fontId="22" fillId="0" borderId="33" xfId="2" applyFont="1" applyFill="1" applyBorder="1" applyAlignment="1">
      <alignment horizontal="center" vertical="center" wrapText="1"/>
    </xf>
    <xf numFmtId="0" fontId="22" fillId="4" borderId="13" xfId="2" applyFont="1" applyFill="1" applyBorder="1" applyAlignment="1">
      <alignment horizontal="center" vertical="center" wrapText="1"/>
    </xf>
    <xf numFmtId="0" fontId="22" fillId="0" borderId="13" xfId="2" applyFont="1" applyFill="1" applyBorder="1" applyAlignment="1">
      <alignment horizontal="center" vertical="center" wrapText="1"/>
    </xf>
    <xf numFmtId="0" fontId="26" fillId="0" borderId="13" xfId="2" applyFont="1" applyFill="1" applyBorder="1" applyAlignment="1">
      <alignment horizontal="center" vertical="center" wrapText="1"/>
    </xf>
    <xf numFmtId="0" fontId="26" fillId="0" borderId="23" xfId="2" applyFont="1" applyFill="1" applyBorder="1" applyAlignment="1">
      <alignment horizontal="center" vertical="center" wrapText="1"/>
    </xf>
    <xf numFmtId="0" fontId="22" fillId="0" borderId="27" xfId="2" applyFont="1" applyFill="1" applyBorder="1" applyAlignment="1">
      <alignment horizontal="center" vertical="center"/>
    </xf>
    <xf numFmtId="0" fontId="22" fillId="0" borderId="34" xfId="2" applyFont="1" applyFill="1" applyBorder="1" applyAlignment="1">
      <alignment horizontal="center" vertical="center" wrapText="1"/>
    </xf>
    <xf numFmtId="0" fontId="22" fillId="0" borderId="31" xfId="2" applyFont="1" applyFill="1" applyBorder="1" applyAlignment="1">
      <alignment horizontal="center" vertical="center" wrapText="1"/>
    </xf>
    <xf numFmtId="0" fontId="22" fillId="4" borderId="28" xfId="2" applyFont="1" applyFill="1" applyBorder="1" applyAlignment="1">
      <alignment horizontal="center" vertical="center" wrapText="1"/>
    </xf>
    <xf numFmtId="0" fontId="22" fillId="0" borderId="28" xfId="2" applyFont="1" applyFill="1" applyBorder="1" applyAlignment="1">
      <alignment horizontal="center" vertical="center" wrapText="1"/>
    </xf>
    <xf numFmtId="0" fontId="26" fillId="0" borderId="28" xfId="2" applyFont="1" applyFill="1" applyBorder="1" applyAlignment="1">
      <alignment horizontal="center" vertical="center" wrapText="1"/>
    </xf>
    <xf numFmtId="0" fontId="26" fillId="0" borderId="30" xfId="2" applyFont="1" applyFill="1" applyBorder="1" applyAlignment="1">
      <alignment horizontal="center" vertical="center" wrapText="1"/>
    </xf>
    <xf numFmtId="0" fontId="11" fillId="0" borderId="35" xfId="2" applyFont="1" applyFill="1" applyBorder="1" applyAlignment="1">
      <alignment horizontal="center" vertical="center" wrapText="1"/>
    </xf>
    <xf numFmtId="0" fontId="11" fillId="0" borderId="36" xfId="2" applyFont="1" applyFill="1" applyBorder="1" applyAlignment="1">
      <alignment horizontal="left" vertical="center" wrapText="1"/>
    </xf>
    <xf numFmtId="0" fontId="11" fillId="0" borderId="36" xfId="2" applyFont="1" applyFill="1" applyBorder="1" applyAlignment="1">
      <alignment horizontal="center" vertical="center" wrapText="1"/>
    </xf>
    <xf numFmtId="0" fontId="11" fillId="0" borderId="20" xfId="2" applyFont="1" applyFill="1" applyBorder="1" applyAlignment="1">
      <alignment horizontal="center" vertical="center" wrapText="1"/>
    </xf>
    <xf numFmtId="2" fontId="11" fillId="0" borderId="20" xfId="2" applyNumberFormat="1" applyFont="1" applyFill="1" applyBorder="1" applyAlignment="1">
      <alignment horizontal="center" wrapText="1"/>
    </xf>
    <xf numFmtId="4" fontId="11" fillId="0" borderId="20" xfId="2" applyNumberFormat="1" applyFont="1" applyFill="1" applyBorder="1" applyAlignment="1">
      <alignment horizontal="center" vertical="center" wrapText="1"/>
    </xf>
    <xf numFmtId="9" fontId="11" fillId="0" borderId="20" xfId="2" applyNumberFormat="1" applyFont="1" applyFill="1" applyBorder="1" applyAlignment="1">
      <alignment horizontal="center" vertical="center" wrapText="1"/>
    </xf>
    <xf numFmtId="0" fontId="11" fillId="0" borderId="37" xfId="2" applyFont="1" applyFill="1" applyBorder="1" applyAlignment="1">
      <alignment horizontal="center" vertical="center" wrapText="1"/>
    </xf>
    <xf numFmtId="0" fontId="4" fillId="0" borderId="0" xfId="2" applyFont="1" applyFill="1"/>
    <xf numFmtId="0" fontId="4" fillId="0" borderId="0" xfId="2" applyFont="1"/>
    <xf numFmtId="0" fontId="4" fillId="4" borderId="38" xfId="2" applyFont="1" applyFill="1" applyBorder="1" applyAlignment="1">
      <alignment horizontal="center" vertical="center" wrapText="1"/>
    </xf>
    <xf numFmtId="0" fontId="4" fillId="4" borderId="39" xfId="2" applyFont="1" applyFill="1" applyBorder="1" applyAlignment="1">
      <alignment horizontal="left" wrapText="1"/>
    </xf>
    <xf numFmtId="0" fontId="4" fillId="4" borderId="39" xfId="2" applyFont="1" applyFill="1" applyBorder="1" applyAlignment="1">
      <alignment horizontal="center" wrapText="1"/>
    </xf>
    <xf numFmtId="0" fontId="4" fillId="4" borderId="40" xfId="2" applyFont="1" applyFill="1" applyBorder="1" applyAlignment="1">
      <alignment horizontal="center" vertical="center" wrapText="1"/>
    </xf>
    <xf numFmtId="2" fontId="4" fillId="4" borderId="40" xfId="2" applyNumberFormat="1" applyFont="1" applyFill="1" applyBorder="1" applyAlignment="1">
      <alignment horizontal="center" vertical="center" wrapText="1"/>
    </xf>
    <xf numFmtId="1" fontId="4" fillId="4" borderId="40" xfId="2" applyNumberFormat="1" applyFont="1" applyFill="1" applyBorder="1" applyAlignment="1">
      <alignment horizontal="center" vertical="center" wrapText="1"/>
    </xf>
    <xf numFmtId="0" fontId="4" fillId="4" borderId="40" xfId="5" applyNumberFormat="1" applyFont="1" applyFill="1" applyBorder="1" applyAlignment="1">
      <alignment horizontal="center" vertical="center" wrapText="1"/>
    </xf>
    <xf numFmtId="14" fontId="27" fillId="4" borderId="13" xfId="2" applyNumberFormat="1" applyFont="1" applyFill="1" applyBorder="1" applyAlignment="1">
      <alignment horizontal="center" vertical="center"/>
    </xf>
    <xf numFmtId="9" fontId="4" fillId="4" borderId="40" xfId="2" applyNumberFormat="1" applyFont="1" applyFill="1" applyBorder="1" applyAlignment="1">
      <alignment horizontal="center" vertical="center" wrapText="1"/>
    </xf>
    <xf numFmtId="0" fontId="21" fillId="4" borderId="0" xfId="2" applyFont="1" applyFill="1"/>
    <xf numFmtId="167" fontId="4" fillId="4" borderId="40" xfId="2" applyNumberFormat="1" applyFont="1" applyFill="1" applyBorder="1" applyAlignment="1">
      <alignment horizontal="center" vertical="center" wrapText="1"/>
    </xf>
    <xf numFmtId="0" fontId="4" fillId="4" borderId="41" xfId="2" applyFont="1" applyFill="1" applyBorder="1" applyAlignment="1">
      <alignment horizontal="center" vertical="center" wrapText="1"/>
    </xf>
    <xf numFmtId="0" fontId="4" fillId="4" borderId="42" xfId="2" applyFont="1" applyFill="1" applyBorder="1" applyAlignment="1">
      <alignment horizontal="left" wrapText="1"/>
    </xf>
    <xf numFmtId="0" fontId="4" fillId="4" borderId="42" xfId="2" applyFont="1" applyFill="1" applyBorder="1" applyAlignment="1">
      <alignment horizontal="center" wrapText="1"/>
    </xf>
    <xf numFmtId="0" fontId="4" fillId="4" borderId="43" xfId="2" applyFont="1" applyFill="1" applyBorder="1" applyAlignment="1">
      <alignment horizontal="center" vertical="center" wrapText="1"/>
    </xf>
    <xf numFmtId="2" fontId="4" fillId="4" borderId="43" xfId="2" applyNumberFormat="1" applyFont="1" applyFill="1" applyBorder="1" applyAlignment="1">
      <alignment horizontal="center" vertical="center" wrapText="1"/>
    </xf>
    <xf numFmtId="1" fontId="4" fillId="4" borderId="43" xfId="2" applyNumberFormat="1" applyFont="1" applyFill="1" applyBorder="1" applyAlignment="1">
      <alignment horizontal="center" vertical="center" wrapText="1"/>
    </xf>
    <xf numFmtId="9" fontId="4" fillId="4" borderId="43" xfId="2" applyNumberFormat="1" applyFont="1" applyFill="1" applyBorder="1" applyAlignment="1">
      <alignment horizontal="center" vertical="center" wrapText="1"/>
    </xf>
    <xf numFmtId="167" fontId="4" fillId="4" borderId="43" xfId="2" applyNumberFormat="1" applyFont="1" applyFill="1" applyBorder="1" applyAlignment="1">
      <alignment horizontal="center" vertical="center" wrapText="1"/>
    </xf>
    <xf numFmtId="0" fontId="4" fillId="4" borderId="13" xfId="2" applyFont="1" applyFill="1" applyBorder="1" applyAlignment="1">
      <alignment horizontal="left" wrapText="1"/>
    </xf>
    <xf numFmtId="0" fontId="4" fillId="4" borderId="13" xfId="2" applyFont="1" applyFill="1" applyBorder="1" applyAlignment="1">
      <alignment horizontal="center" wrapText="1"/>
    </xf>
    <xf numFmtId="1" fontId="4" fillId="4" borderId="13" xfId="2" applyNumberFormat="1" applyFont="1" applyFill="1" applyBorder="1" applyAlignment="1">
      <alignment horizontal="center" vertical="center" wrapText="1"/>
    </xf>
    <xf numFmtId="9" fontId="4" fillId="4" borderId="13" xfId="2" applyNumberFormat="1" applyFont="1" applyFill="1" applyBorder="1" applyAlignment="1">
      <alignment horizontal="center" vertical="center" wrapText="1"/>
    </xf>
    <xf numFmtId="167" fontId="4" fillId="4" borderId="13" xfId="2" applyNumberFormat="1" applyFont="1" applyFill="1" applyBorder="1" applyAlignment="1">
      <alignment horizontal="center" vertical="center" wrapText="1"/>
    </xf>
    <xf numFmtId="0" fontId="4" fillId="0" borderId="38" xfId="2" applyFont="1" applyFill="1" applyBorder="1" applyAlignment="1">
      <alignment horizontal="center" vertical="center" wrapText="1"/>
    </xf>
    <xf numFmtId="0" fontId="4" fillId="0" borderId="40" xfId="2" applyFont="1" applyFill="1" applyBorder="1" applyAlignment="1">
      <alignment horizontal="center" vertical="center" wrapText="1"/>
    </xf>
    <xf numFmtId="2" fontId="4" fillId="0" borderId="40" xfId="2" applyNumberFormat="1" applyFont="1" applyBorder="1" applyAlignment="1">
      <alignment horizontal="center" vertical="center" wrapText="1"/>
    </xf>
    <xf numFmtId="1" fontId="4" fillId="0" borderId="40" xfId="2" applyNumberFormat="1" applyFont="1" applyBorder="1" applyAlignment="1">
      <alignment horizontal="center" vertical="center" wrapText="1"/>
    </xf>
    <xf numFmtId="0" fontId="4" fillId="0" borderId="40" xfId="5" applyNumberFormat="1" applyFont="1" applyBorder="1" applyAlignment="1">
      <alignment horizontal="center" vertical="center" wrapText="1"/>
    </xf>
    <xf numFmtId="14" fontId="27" fillId="0" borderId="13" xfId="2" applyNumberFormat="1" applyFont="1" applyFill="1" applyBorder="1" applyAlignment="1">
      <alignment horizontal="center" vertical="center"/>
    </xf>
    <xf numFmtId="9" fontId="4" fillId="0" borderId="40" xfId="2" applyNumberFormat="1" applyFont="1" applyBorder="1" applyAlignment="1">
      <alignment horizontal="center" vertical="center" wrapText="1"/>
    </xf>
    <xf numFmtId="2" fontId="4" fillId="0" borderId="40" xfId="2" applyNumberFormat="1" applyFont="1" applyFill="1" applyBorder="1" applyAlignment="1">
      <alignment horizontal="center" vertical="center" wrapText="1"/>
    </xf>
    <xf numFmtId="0" fontId="4" fillId="0" borderId="40" xfId="2" applyFont="1" applyBorder="1" applyAlignment="1">
      <alignment horizontal="center" vertical="center" wrapText="1"/>
    </xf>
    <xf numFmtId="9" fontId="4" fillId="0" borderId="40" xfId="2" applyNumberFormat="1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4" borderId="13" xfId="2" applyFont="1" applyFill="1" applyBorder="1" applyAlignment="1">
      <alignment horizontal="left" vertical="center" wrapText="1"/>
    </xf>
    <xf numFmtId="2" fontId="4" fillId="0" borderId="13" xfId="2" applyNumberFormat="1" applyFont="1" applyBorder="1" applyAlignment="1">
      <alignment horizontal="center" vertical="center" wrapText="1"/>
    </xf>
    <xf numFmtId="1" fontId="4" fillId="0" borderId="13" xfId="2" applyNumberFormat="1" applyFont="1" applyBorder="1" applyAlignment="1">
      <alignment horizontal="center" vertical="center" wrapText="1"/>
    </xf>
    <xf numFmtId="0" fontId="4" fillId="0" borderId="13" xfId="5" applyNumberFormat="1" applyFont="1" applyBorder="1" applyAlignment="1">
      <alignment horizontal="center" vertical="center" wrapText="1"/>
    </xf>
    <xf numFmtId="14" fontId="27" fillId="0" borderId="13" xfId="2" applyNumberFormat="1" applyFont="1" applyFill="1" applyBorder="1" applyAlignment="1">
      <alignment horizontal="center" vertical="center" wrapText="1"/>
    </xf>
    <xf numFmtId="9" fontId="4" fillId="0" borderId="13" xfId="2" applyNumberFormat="1" applyFont="1" applyBorder="1" applyAlignment="1">
      <alignment horizontal="center" vertical="center" wrapText="1"/>
    </xf>
    <xf numFmtId="2" fontId="4" fillId="0" borderId="13" xfId="2" applyNumberFormat="1" applyFont="1" applyFill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9" fontId="4" fillId="0" borderId="13" xfId="2" applyNumberFormat="1" applyFont="1" applyFill="1" applyBorder="1" applyAlignment="1">
      <alignment horizontal="center" vertical="center" wrapText="1"/>
    </xf>
    <xf numFmtId="0" fontId="21" fillId="0" borderId="0" xfId="2" applyFont="1" applyAlignment="1">
      <alignment vertical="center" wrapText="1"/>
    </xf>
    <xf numFmtId="0" fontId="21" fillId="0" borderId="0" xfId="2" applyFont="1" applyFill="1" applyAlignment="1">
      <alignment vertical="center" wrapText="1"/>
    </xf>
    <xf numFmtId="0" fontId="21" fillId="0" borderId="13" xfId="5" applyFont="1" applyBorder="1" applyAlignment="1">
      <alignment wrapText="1"/>
    </xf>
    <xf numFmtId="0" fontId="21" fillId="0" borderId="13" xfId="5" applyFont="1" applyBorder="1" applyAlignment="1">
      <alignment horizontal="center" vertical="center" wrapText="1"/>
    </xf>
    <xf numFmtId="2" fontId="21" fillId="0" borderId="13" xfId="5" applyNumberFormat="1" applyFont="1" applyBorder="1" applyAlignment="1">
      <alignment horizontal="center" vertical="center" wrapText="1"/>
    </xf>
    <xf numFmtId="1" fontId="21" fillId="0" borderId="13" xfId="5" applyNumberFormat="1" applyFont="1" applyBorder="1" applyAlignment="1">
      <alignment horizontal="center" vertical="center" wrapText="1"/>
    </xf>
    <xf numFmtId="0" fontId="21" fillId="0" borderId="0" xfId="5" applyFont="1" applyAlignment="1"/>
    <xf numFmtId="0" fontId="4" fillId="0" borderId="40" xfId="2" applyFont="1" applyBorder="1" applyAlignment="1">
      <alignment horizontal="center" vertical="top" wrapText="1"/>
    </xf>
  </cellXfs>
  <cellStyles count="47">
    <cellStyle name="_ИПР 2011-2015 СТФ пр1 2" xfId="7"/>
    <cellStyle name="_Перегруппировка 2009 - 2011" xfId="8"/>
    <cellStyle name="_СВОД_2011" xfId="9"/>
    <cellStyle name="_СВОД_2012" xfId="10"/>
    <cellStyle name="_СВОД_2013" xfId="11"/>
    <cellStyle name="_СВОД_2014" xfId="12"/>
    <cellStyle name="_СВОД_2015" xfId="13"/>
    <cellStyle name="_СТФ" xfId="14"/>
    <cellStyle name="20% - Акцент1 2" xfId="15"/>
    <cellStyle name="20% - Акцент2 2" xfId="16"/>
    <cellStyle name="20% - Акцент3 2" xfId="17"/>
    <cellStyle name="20% - Акцент4 2" xfId="18"/>
    <cellStyle name="20% - Акцент5 2" xfId="19"/>
    <cellStyle name="20% - Акцент6 2" xfId="20"/>
    <cellStyle name="40% - Акцент1 2" xfId="21"/>
    <cellStyle name="40% - Акцент2 2" xfId="22"/>
    <cellStyle name="40% - Акцент3 2" xfId="23"/>
    <cellStyle name="40% - Акцент4 2" xfId="24"/>
    <cellStyle name="40% - Акцент5 2" xfId="25"/>
    <cellStyle name="40% - Акцент6 2" xfId="26"/>
    <cellStyle name="Normal_прил 1.1" xfId="27"/>
    <cellStyle name="Обычный" xfId="0" builtinId="0"/>
    <cellStyle name="Обычный 10" xfId="28"/>
    <cellStyle name="Обычный 2" xfId="29"/>
    <cellStyle name="Обычный 2 3" xfId="5"/>
    <cellStyle name="Обычный 3" xfId="2"/>
    <cellStyle name="Обычный 3 2" xfId="30"/>
    <cellStyle name="Обычный 3 2 2" xfId="31"/>
    <cellStyle name="Обычный 3 3" xfId="32"/>
    <cellStyle name="Обычный 4" xfId="1"/>
    <cellStyle name="Обычный 4 2" xfId="33"/>
    <cellStyle name="Обычный 4 3" xfId="34"/>
    <cellStyle name="Обычный 5" xfId="35"/>
    <cellStyle name="Обычный 6" xfId="4"/>
    <cellStyle name="Обычный 7" xfId="36"/>
    <cellStyle name="Обычный 8" xfId="37"/>
    <cellStyle name="Обычный 9" xfId="38"/>
    <cellStyle name="Обычный_6-1339 Форматы по компаниям_last_2" xfId="6"/>
    <cellStyle name="Обычный_ИПР 2008 ПЭ корр_прил 1.1" xfId="3"/>
    <cellStyle name="Примечание 2" xfId="39"/>
    <cellStyle name="Примечание 3" xfId="40"/>
    <cellStyle name="Примечание 3 2" xfId="41"/>
    <cellStyle name="Процентный 2" xfId="42"/>
    <cellStyle name="Процентный 3" xfId="43"/>
    <cellStyle name="Стиль 1" xfId="44"/>
    <cellStyle name="Стиль 1 2" xfId="45"/>
    <cellStyle name="Финансовый 2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17</xdr:row>
      <xdr:rowOff>131445</xdr:rowOff>
    </xdr:from>
    <xdr:to>
      <xdr:col>26</xdr:col>
      <xdr:colOff>0</xdr:colOff>
      <xdr:row>19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29060775" y="4636770"/>
          <a:ext cx="0" cy="87820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</a:t>
          </a: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огласовано</a:t>
          </a:r>
        </a:p>
        <a:p>
          <a:pPr algn="l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Заместитель генерального директора</a:t>
          </a:r>
        </a:p>
        <a:p>
          <a:pPr algn="l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по экономике и финансам                                                                                                                                    </a:t>
          </a:r>
        </a:p>
        <a:p>
          <a:pPr algn="l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ОАО "МРСК/РСК _________________"</a:t>
          </a:r>
        </a:p>
        <a:p>
          <a:pPr algn="l" rtl="0">
            <a:defRPr sz="1000"/>
          </a:pPr>
          <a:endParaRPr lang="ru-RU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"___"______________________ 20г.</a:t>
          </a:r>
        </a:p>
        <a:p>
          <a:pPr algn="l" rtl="0">
            <a:defRPr sz="1000"/>
          </a:pPr>
          <a:endParaRPr lang="ru-RU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__________________(___________________)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ISHNO~1\AppData\Local\Temp\Rar$DI41.568\&#1048;&#1055;&#1056;%202015-2020%20&#1063;&#1069;%20&#1074;%20&#1092;&#1086;&#1088;&#1084;&#1072;&#1090;&#1072;&#1093;%20&#1052;&#1048;&#1053;&#1069;&#1053;&#1045;&#1056;&#1043;&#105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1.1 Минэнерго"/>
      <sheetName val=" 1.4 Минэнерго "/>
      <sheetName val="1.3 Минэнерго"/>
      <sheetName val="1.3 Минэнерго 2016-2020"/>
      <sheetName val="1.2 2015 Минэнерго"/>
      <sheetName val="1.2 2017 Минэнерго"/>
      <sheetName val="1.2 2018 Минэнерго"/>
      <sheetName val="1.2 2019 Минэнерго"/>
      <sheetName val="1.2 2020 Минэнерго"/>
      <sheetName val="прил 2.2 (2015)"/>
      <sheetName val="прил 2.2 (2016-2020)"/>
    </sheetNames>
    <sheetDataSet>
      <sheetData sheetId="0"/>
      <sheetData sheetId="1">
        <row r="25">
          <cell r="B25" t="str">
            <v>Создание систем противоаварийной и режимной автоматики</v>
          </cell>
        </row>
        <row r="26">
          <cell r="B26" t="str">
            <v xml:space="preserve">Создание систем телемеханики  и связи </v>
          </cell>
        </row>
        <row r="28">
          <cell r="B28" t="str">
            <v>Установка устройств регулирования напряжения и компенсации реактивной мощности</v>
          </cell>
        </row>
        <row r="29">
          <cell r="B29" t="str">
            <v xml:space="preserve">Прочее </v>
          </cell>
        </row>
        <row r="34">
          <cell r="B34" t="str">
            <v>Новое строительство</v>
          </cell>
        </row>
        <row r="35">
          <cell r="B35" t="str">
            <v>Энергосбережение и повышение энергетической эффективности</v>
          </cell>
        </row>
        <row r="36">
          <cell r="B36" t="str">
            <v>Прочее новое строительство</v>
          </cell>
        </row>
        <row r="72">
          <cell r="B72" t="str">
            <v>Приобретение основных средств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autoPageBreaks="0"/>
  </sheetPr>
  <dimension ref="A1:AS87"/>
  <sheetViews>
    <sheetView view="pageBreakPreview" topLeftCell="B2" zoomScale="75" zoomScaleNormal="75" zoomScaleSheetLayoutView="90" workbookViewId="0">
      <selection activeCell="C41" sqref="C41"/>
    </sheetView>
  </sheetViews>
  <sheetFormatPr defaultRowHeight="15.75" x14ac:dyDescent="0.25"/>
  <cols>
    <col min="1" max="1" width="4" style="2" hidden="1" customWidth="1"/>
    <col min="2" max="2" width="5" style="1" customWidth="1"/>
    <col min="3" max="3" width="75.5703125" style="1" customWidth="1"/>
    <col min="4" max="4" width="13.28515625" style="1" customWidth="1"/>
    <col min="5" max="5" width="12" style="1" customWidth="1"/>
    <col min="6" max="6" width="12.42578125" style="1" customWidth="1"/>
    <col min="7" max="7" width="9.7109375" style="1" customWidth="1"/>
    <col min="8" max="8" width="15.28515625" style="1" customWidth="1"/>
    <col min="9" max="9" width="15.42578125" style="1" customWidth="1"/>
    <col min="10" max="10" width="16.140625" style="1" customWidth="1"/>
    <col min="11" max="11" width="16" style="1" customWidth="1"/>
    <col min="12" max="12" width="18.28515625" style="1" customWidth="1"/>
    <col min="13" max="13" width="10.140625" style="1" customWidth="1"/>
    <col min="14" max="14" width="10.7109375" style="1" customWidth="1"/>
    <col min="15" max="15" width="11" style="1" customWidth="1"/>
    <col min="16" max="16" width="11.28515625" style="1" customWidth="1"/>
    <col min="17" max="18" width="11.5703125" style="1" customWidth="1"/>
    <col min="19" max="19" width="11" style="1" customWidth="1"/>
    <col min="20" max="20" width="10.7109375" style="1" customWidth="1"/>
    <col min="21" max="21" width="9.7109375" style="1" customWidth="1"/>
    <col min="22" max="22" width="10.42578125" style="1" customWidth="1"/>
    <col min="23" max="23" width="10.5703125" style="1" customWidth="1"/>
    <col min="24" max="27" width="10.42578125" style="1" customWidth="1"/>
    <col min="28" max="28" width="12.28515625" style="1" customWidth="1"/>
    <col min="29" max="29" width="12" style="1" customWidth="1"/>
    <col min="30" max="30" width="12.42578125" style="1" customWidth="1"/>
    <col min="31" max="31" width="13.5703125" style="1" customWidth="1"/>
    <col min="32" max="32" width="14.28515625" style="1" customWidth="1"/>
    <col min="33" max="35" width="13.42578125" style="1" customWidth="1"/>
    <col min="36" max="36" width="15.28515625" style="1" customWidth="1"/>
    <col min="37" max="42" width="10.28515625" style="2" hidden="1" customWidth="1"/>
    <col min="43" max="16384" width="9.140625" style="2"/>
  </cols>
  <sheetData>
    <row r="1" spans="2:38" ht="15.75" hidden="1" customHeight="1" x14ac:dyDescent="0.25"/>
    <row r="2" spans="2:38" x14ac:dyDescent="0.25">
      <c r="AH2" s="3" t="s">
        <v>0</v>
      </c>
      <c r="AI2" s="3"/>
      <c r="AJ2" s="3"/>
    </row>
    <row r="3" spans="2:38" x14ac:dyDescent="0.25">
      <c r="AH3" s="3" t="s">
        <v>1</v>
      </c>
      <c r="AI3" s="3"/>
      <c r="AJ3" s="3"/>
    </row>
    <row r="4" spans="2:38" x14ac:dyDescent="0.25">
      <c r="AH4" s="3" t="s">
        <v>2</v>
      </c>
      <c r="AI4" s="3"/>
      <c r="AJ4" s="3"/>
    </row>
    <row r="5" spans="2:38" x14ac:dyDescent="0.25">
      <c r="AJ5" s="4"/>
    </row>
    <row r="6" spans="2:38" x14ac:dyDescent="0.25">
      <c r="B6" s="5" t="s">
        <v>3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2:38" ht="15.75" hidden="1" customHeight="1" x14ac:dyDescent="0.25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</row>
    <row r="8" spans="2:38" ht="18.75" customHeight="1" x14ac:dyDescent="0.25">
      <c r="B8" s="7"/>
      <c r="AF8" s="8"/>
      <c r="AG8" s="8"/>
      <c r="AH8" s="9" t="s">
        <v>4</v>
      </c>
      <c r="AI8" s="9"/>
      <c r="AJ8" s="9"/>
      <c r="AK8" s="10"/>
      <c r="AL8" s="11" t="s">
        <v>5</v>
      </c>
    </row>
    <row r="9" spans="2:38" ht="18" customHeight="1" x14ac:dyDescent="0.25">
      <c r="B9" s="7"/>
      <c r="AF9" s="8"/>
      <c r="AG9" s="8"/>
      <c r="AH9" s="9" t="s">
        <v>6</v>
      </c>
      <c r="AI9" s="9"/>
      <c r="AJ9" s="9"/>
      <c r="AK9" s="10"/>
      <c r="AL9" s="11" t="s">
        <v>6</v>
      </c>
    </row>
    <row r="10" spans="2:38" ht="15.75" customHeight="1" x14ac:dyDescent="0.25">
      <c r="B10" s="7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F10" s="9" t="s">
        <v>7</v>
      </c>
      <c r="AG10" s="9"/>
      <c r="AH10" s="9"/>
      <c r="AI10" s="9"/>
      <c r="AJ10" s="9"/>
      <c r="AK10" s="9"/>
      <c r="AL10" s="9"/>
    </row>
    <row r="11" spans="2:38" ht="15.75" customHeight="1" x14ac:dyDescent="0.25">
      <c r="B11" s="7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F11" s="8"/>
      <c r="AG11" s="8"/>
      <c r="AH11" s="9" t="s">
        <v>8</v>
      </c>
      <c r="AI11" s="9"/>
      <c r="AJ11" s="9"/>
      <c r="AK11" s="10"/>
      <c r="AL11" s="11" t="s">
        <v>9</v>
      </c>
    </row>
    <row r="12" spans="2:38" s="15" customFormat="1" x14ac:dyDescent="0.25"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8"/>
      <c r="AG12" s="8"/>
      <c r="AH12" s="9" t="s">
        <v>10</v>
      </c>
      <c r="AI12" s="9"/>
      <c r="AJ12" s="9"/>
      <c r="AK12" s="10"/>
      <c r="AL12" s="11" t="s">
        <v>10</v>
      </c>
    </row>
    <row r="13" spans="2:38" s="15" customFormat="1" ht="15.75" hidden="1" customHeight="1" x14ac:dyDescent="0.25">
      <c r="B13" s="14"/>
      <c r="C13" s="14"/>
      <c r="D13" s="14"/>
      <c r="E13" s="14" t="e">
        <v>#REF!</v>
      </c>
      <c r="F13" s="14" t="e">
        <v>#REF!</v>
      </c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 t="e">
        <v>#REF!</v>
      </c>
      <c r="AF13" s="14" t="e">
        <v>#REF!</v>
      </c>
      <c r="AG13" s="14" t="e">
        <v>#REF!</v>
      </c>
      <c r="AH13" s="14" t="e">
        <v>#REF!</v>
      </c>
      <c r="AI13" s="14"/>
      <c r="AJ13" s="14" t="e">
        <v>#REF!</v>
      </c>
    </row>
    <row r="14" spans="2:38" s="15" customFormat="1" ht="15.75" hidden="1" customHeight="1" x14ac:dyDescent="0.25">
      <c r="B14" s="14"/>
      <c r="C14" s="14"/>
      <c r="D14" s="14"/>
      <c r="E14" s="14" t="e">
        <f>F13-F20</f>
        <v>#REF!</v>
      </c>
      <c r="F14" s="14" t="e">
        <f>E13-E20</f>
        <v>#REF!</v>
      </c>
      <c r="G14" s="14"/>
      <c r="H14" s="14"/>
      <c r="I14" s="14"/>
      <c r="J14" s="14">
        <f>J13-J20</f>
        <v>-1764.2909050609996</v>
      </c>
      <c r="K14" s="14">
        <f t="shared" ref="K14:AJ14" si="0">K13-K20</f>
        <v>-1227.8809137109997</v>
      </c>
      <c r="L14" s="14">
        <f t="shared" si="0"/>
        <v>-196.84290300000001</v>
      </c>
      <c r="M14" s="14">
        <f t="shared" si="0"/>
        <v>0</v>
      </c>
      <c r="N14" s="14">
        <f t="shared" si="0"/>
        <v>-1.3620000000000001</v>
      </c>
      <c r="O14" s="14"/>
      <c r="P14" s="14">
        <f t="shared" si="0"/>
        <v>-46.75</v>
      </c>
      <c r="Q14" s="14">
        <f t="shared" si="0"/>
        <v>-41.7</v>
      </c>
      <c r="R14" s="14"/>
      <c r="S14" s="14">
        <f t="shared" si="0"/>
        <v>-16</v>
      </c>
      <c r="T14" s="14">
        <f t="shared" si="0"/>
        <v>0</v>
      </c>
      <c r="U14" s="14"/>
      <c r="V14" s="14">
        <f t="shared" si="0"/>
        <v>-9.25</v>
      </c>
      <c r="W14" s="14">
        <f t="shared" si="0"/>
        <v>-66.84</v>
      </c>
      <c r="X14" s="14"/>
      <c r="Y14" s="14"/>
      <c r="Z14" s="14"/>
      <c r="AA14" s="14"/>
      <c r="AB14" s="14">
        <f t="shared" si="0"/>
        <v>-106.5</v>
      </c>
      <c r="AC14" s="14">
        <f t="shared" si="0"/>
        <v>-176.822</v>
      </c>
      <c r="AD14" s="14"/>
      <c r="AE14" s="14" t="e">
        <f t="shared" si="0"/>
        <v>#REF!</v>
      </c>
      <c r="AF14" s="14" t="e">
        <f t="shared" si="0"/>
        <v>#REF!</v>
      </c>
      <c r="AG14" s="14" t="e">
        <f t="shared" si="0"/>
        <v>#REF!</v>
      </c>
      <c r="AH14" s="14" t="e">
        <f t="shared" si="0"/>
        <v>#REF!</v>
      </c>
      <c r="AI14" s="14"/>
      <c r="AJ14" s="14" t="e">
        <f t="shared" si="0"/>
        <v>#REF!</v>
      </c>
    </row>
    <row r="15" spans="2:38" s="15" customFormat="1" ht="15.75" hidden="1" customHeight="1" x14ac:dyDescent="0.25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 t="e">
        <f t="shared" ref="AE15:AJ15" si="1">AE20-AE13</f>
        <v>#REF!</v>
      </c>
      <c r="AF15" s="14" t="e">
        <f t="shared" si="1"/>
        <v>#REF!</v>
      </c>
      <c r="AG15" s="14" t="e">
        <f t="shared" si="1"/>
        <v>#REF!</v>
      </c>
      <c r="AH15" s="14" t="e">
        <f t="shared" si="1"/>
        <v>#REF!</v>
      </c>
      <c r="AI15" s="14"/>
      <c r="AJ15" s="14" t="e">
        <f t="shared" si="1"/>
        <v>#REF!</v>
      </c>
    </row>
    <row r="16" spans="2:38" s="17" customFormat="1" ht="16.5" thickBot="1" x14ac:dyDescent="0.3">
      <c r="B16" s="13"/>
      <c r="C16" s="13"/>
      <c r="D16" s="13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16"/>
      <c r="AL16" s="16"/>
    </row>
    <row r="17" spans="1:45" ht="15.75" customHeight="1" x14ac:dyDescent="0.25">
      <c r="A17" s="18"/>
      <c r="B17" s="19" t="s">
        <v>11</v>
      </c>
      <c r="C17" s="20" t="s">
        <v>12</v>
      </c>
      <c r="D17" s="21" t="s">
        <v>13</v>
      </c>
      <c r="E17" s="22" t="s">
        <v>14</v>
      </c>
      <c r="F17" s="23"/>
      <c r="G17" s="24"/>
      <c r="H17" s="21" t="s">
        <v>15</v>
      </c>
      <c r="I17" s="21" t="s">
        <v>16</v>
      </c>
      <c r="J17" s="21" t="s">
        <v>17</v>
      </c>
      <c r="K17" s="21" t="s">
        <v>18</v>
      </c>
      <c r="L17" s="21" t="s">
        <v>19</v>
      </c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6"/>
      <c r="AE17" s="20"/>
      <c r="AF17" s="20"/>
      <c r="AG17" s="20"/>
      <c r="AH17" s="20"/>
      <c r="AI17" s="27"/>
      <c r="AJ17" s="28"/>
      <c r="AK17" s="29" t="s">
        <v>20</v>
      </c>
      <c r="AL17" s="30"/>
      <c r="AM17" s="30"/>
      <c r="AN17" s="30"/>
      <c r="AO17" s="30"/>
      <c r="AP17" s="30"/>
    </row>
    <row r="18" spans="1:45" ht="60" customHeight="1" x14ac:dyDescent="0.25">
      <c r="A18" s="31"/>
      <c r="B18" s="32"/>
      <c r="C18" s="33"/>
      <c r="D18" s="34"/>
      <c r="E18" s="35"/>
      <c r="F18" s="36"/>
      <c r="G18" s="37"/>
      <c r="H18" s="38"/>
      <c r="I18" s="38"/>
      <c r="J18" s="34"/>
      <c r="K18" s="34"/>
      <c r="L18" s="34"/>
      <c r="M18" s="39" t="s">
        <v>21</v>
      </c>
      <c r="N18" s="40"/>
      <c r="O18" s="41"/>
      <c r="P18" s="39" t="s">
        <v>22</v>
      </c>
      <c r="Q18" s="40"/>
      <c r="R18" s="41"/>
      <c r="S18" s="39" t="s">
        <v>23</v>
      </c>
      <c r="T18" s="40"/>
      <c r="U18" s="41"/>
      <c r="V18" s="39" t="s">
        <v>24</v>
      </c>
      <c r="W18" s="40"/>
      <c r="X18" s="41"/>
      <c r="Y18" s="39" t="s">
        <v>25</v>
      </c>
      <c r="Z18" s="40"/>
      <c r="AA18" s="41"/>
      <c r="AB18" s="39" t="s">
        <v>26</v>
      </c>
      <c r="AC18" s="40"/>
      <c r="AD18" s="41"/>
      <c r="AE18" s="42" t="s">
        <v>21</v>
      </c>
      <c r="AF18" s="42" t="s">
        <v>22</v>
      </c>
      <c r="AG18" s="42" t="s">
        <v>23</v>
      </c>
      <c r="AH18" s="42" t="s">
        <v>24</v>
      </c>
      <c r="AI18" s="42" t="s">
        <v>25</v>
      </c>
      <c r="AJ18" s="43" t="s">
        <v>27</v>
      </c>
      <c r="AK18" s="29">
        <v>2012</v>
      </c>
      <c r="AL18" s="44">
        <v>2013</v>
      </c>
      <c r="AM18" s="30">
        <v>2014</v>
      </c>
      <c r="AN18" s="44">
        <v>2015</v>
      </c>
      <c r="AO18" s="30">
        <v>2016</v>
      </c>
      <c r="AP18" s="45" t="s">
        <v>28</v>
      </c>
    </row>
    <row r="19" spans="1:45" ht="30" customHeight="1" x14ac:dyDescent="0.25">
      <c r="A19" s="31"/>
      <c r="B19" s="32"/>
      <c r="C19" s="33"/>
      <c r="D19" s="46" t="s">
        <v>29</v>
      </c>
      <c r="E19" s="46" t="s">
        <v>30</v>
      </c>
      <c r="F19" s="46" t="s">
        <v>31</v>
      </c>
      <c r="G19" s="46" t="s">
        <v>32</v>
      </c>
      <c r="H19" s="34"/>
      <c r="I19" s="34"/>
      <c r="J19" s="46" t="s">
        <v>33</v>
      </c>
      <c r="K19" s="46" t="s">
        <v>33</v>
      </c>
      <c r="L19" s="46" t="s">
        <v>33</v>
      </c>
      <c r="M19" s="46" t="s">
        <v>30</v>
      </c>
      <c r="N19" s="46" t="s">
        <v>31</v>
      </c>
      <c r="O19" s="46" t="s">
        <v>32</v>
      </c>
      <c r="P19" s="46" t="s">
        <v>30</v>
      </c>
      <c r="Q19" s="46" t="s">
        <v>31</v>
      </c>
      <c r="R19" s="46" t="s">
        <v>32</v>
      </c>
      <c r="S19" s="46" t="s">
        <v>30</v>
      </c>
      <c r="T19" s="46" t="s">
        <v>31</v>
      </c>
      <c r="U19" s="46" t="s">
        <v>32</v>
      </c>
      <c r="V19" s="46" t="s">
        <v>30</v>
      </c>
      <c r="W19" s="46" t="s">
        <v>31</v>
      </c>
      <c r="X19" s="46" t="s">
        <v>32</v>
      </c>
      <c r="Y19" s="46" t="s">
        <v>30</v>
      </c>
      <c r="Z19" s="46" t="s">
        <v>31</v>
      </c>
      <c r="AA19" s="46" t="s">
        <v>32</v>
      </c>
      <c r="AB19" s="46" t="s">
        <v>30</v>
      </c>
      <c r="AC19" s="46" t="s">
        <v>31</v>
      </c>
      <c r="AD19" s="46" t="s">
        <v>32</v>
      </c>
      <c r="AE19" s="46" t="s">
        <v>33</v>
      </c>
      <c r="AF19" s="46" t="s">
        <v>33</v>
      </c>
      <c r="AG19" s="46" t="s">
        <v>33</v>
      </c>
      <c r="AH19" s="46" t="s">
        <v>33</v>
      </c>
      <c r="AI19" s="46" t="s">
        <v>33</v>
      </c>
      <c r="AJ19" s="47" t="s">
        <v>33</v>
      </c>
      <c r="AK19" s="48"/>
      <c r="AL19" s="49"/>
      <c r="AM19" s="50"/>
      <c r="AN19" s="49"/>
      <c r="AO19" s="50"/>
      <c r="AP19" s="51"/>
      <c r="AS19" s="52"/>
    </row>
    <row r="20" spans="1:45" s="57" customFormat="1" ht="24" customHeight="1" x14ac:dyDescent="0.25">
      <c r="A20" s="53"/>
      <c r="B20" s="54"/>
      <c r="C20" s="42" t="s">
        <v>34</v>
      </c>
      <c r="D20" s="42"/>
      <c r="E20" s="42">
        <f>E21+E35</f>
        <v>106.5</v>
      </c>
      <c r="F20" s="42">
        <f>F21+F35</f>
        <v>176.822</v>
      </c>
      <c r="G20" s="42">
        <f>G21+G35</f>
        <v>0</v>
      </c>
      <c r="H20" s="42"/>
      <c r="I20" s="42"/>
      <c r="J20" s="42">
        <f>J21+J35</f>
        <v>1764.2909050609996</v>
      </c>
      <c r="K20" s="42">
        <f t="shared" ref="K20:AP20" si="2">K21+K35</f>
        <v>1227.8809137109997</v>
      </c>
      <c r="L20" s="42">
        <f t="shared" si="2"/>
        <v>196.84290300000001</v>
      </c>
      <c r="M20" s="42">
        <f t="shared" si="2"/>
        <v>0</v>
      </c>
      <c r="N20" s="42">
        <f t="shared" si="2"/>
        <v>1.3620000000000001</v>
      </c>
      <c r="O20" s="42">
        <f t="shared" si="2"/>
        <v>0</v>
      </c>
      <c r="P20" s="42">
        <f t="shared" si="2"/>
        <v>46.75</v>
      </c>
      <c r="Q20" s="42">
        <f t="shared" si="2"/>
        <v>41.7</v>
      </c>
      <c r="R20" s="42">
        <f t="shared" si="2"/>
        <v>0</v>
      </c>
      <c r="S20" s="42">
        <f t="shared" si="2"/>
        <v>16</v>
      </c>
      <c r="T20" s="42">
        <f t="shared" si="2"/>
        <v>0</v>
      </c>
      <c r="U20" s="42">
        <f t="shared" si="2"/>
        <v>0</v>
      </c>
      <c r="V20" s="42">
        <f t="shared" si="2"/>
        <v>9.25</v>
      </c>
      <c r="W20" s="42">
        <f t="shared" si="2"/>
        <v>66.84</v>
      </c>
      <c r="X20" s="42">
        <f t="shared" si="2"/>
        <v>0</v>
      </c>
      <c r="Y20" s="42">
        <f t="shared" si="2"/>
        <v>34.5</v>
      </c>
      <c r="Z20" s="42">
        <f t="shared" si="2"/>
        <v>66.92</v>
      </c>
      <c r="AA20" s="42">
        <f t="shared" si="2"/>
        <v>0</v>
      </c>
      <c r="AB20" s="42">
        <f t="shared" si="2"/>
        <v>106.5</v>
      </c>
      <c r="AC20" s="42">
        <f t="shared" si="2"/>
        <v>176.822</v>
      </c>
      <c r="AD20" s="42">
        <f t="shared" si="2"/>
        <v>0</v>
      </c>
      <c r="AE20" s="42">
        <f t="shared" si="2"/>
        <v>0</v>
      </c>
      <c r="AF20" s="42">
        <f t="shared" si="2"/>
        <v>227.12558782732199</v>
      </c>
      <c r="AG20" s="42">
        <f t="shared" si="2"/>
        <v>174.45400200000003</v>
      </c>
      <c r="AH20" s="42">
        <f t="shared" si="2"/>
        <v>169.78099591267801</v>
      </c>
      <c r="AI20" s="42">
        <f t="shared" si="2"/>
        <v>369.36640455499997</v>
      </c>
      <c r="AJ20" s="42">
        <f t="shared" si="2"/>
        <v>940.72699029499972</v>
      </c>
      <c r="AK20" s="55" t="e">
        <f t="shared" si="2"/>
        <v>#REF!</v>
      </c>
      <c r="AL20" s="56" t="e">
        <f t="shared" si="2"/>
        <v>#REF!</v>
      </c>
      <c r="AM20" s="56" t="e">
        <f t="shared" si="2"/>
        <v>#REF!</v>
      </c>
      <c r="AN20" s="56" t="e">
        <f t="shared" si="2"/>
        <v>#REF!</v>
      </c>
      <c r="AO20" s="56" t="e">
        <f t="shared" si="2"/>
        <v>#REF!</v>
      </c>
      <c r="AP20" s="56" t="e">
        <f t="shared" si="2"/>
        <v>#REF!</v>
      </c>
      <c r="AS20" s="58"/>
    </row>
    <row r="21" spans="1:45" s="63" customFormat="1" ht="30.75" customHeight="1" x14ac:dyDescent="0.25">
      <c r="A21" s="59"/>
      <c r="B21" s="60">
        <v>1</v>
      </c>
      <c r="C21" s="61" t="s">
        <v>35</v>
      </c>
      <c r="D21" s="42"/>
      <c r="E21" s="42">
        <f>E22+E25+E26+E28+E29</f>
        <v>8</v>
      </c>
      <c r="F21" s="42">
        <f>F22+F25+F26+F28+F29</f>
        <v>56.050000000000004</v>
      </c>
      <c r="G21" s="42">
        <f>G22+G25+G26+G28+G29</f>
        <v>0</v>
      </c>
      <c r="H21" s="42"/>
      <c r="I21" s="42"/>
      <c r="J21" s="42">
        <f>J22+J25+J26+J28+J29</f>
        <v>245.86619122000002</v>
      </c>
      <c r="K21" s="42">
        <f t="shared" ref="K21:AJ21" si="3">K22+K25+K26+K28+K29</f>
        <v>190.56288536</v>
      </c>
      <c r="L21" s="42">
        <f t="shared" si="3"/>
        <v>15.2225</v>
      </c>
      <c r="M21" s="42">
        <f t="shared" si="3"/>
        <v>0</v>
      </c>
      <c r="N21" s="42">
        <f t="shared" si="3"/>
        <v>0</v>
      </c>
      <c r="O21" s="42">
        <f t="shared" si="3"/>
        <v>0</v>
      </c>
      <c r="P21" s="42">
        <f t="shared" si="3"/>
        <v>4</v>
      </c>
      <c r="Q21" s="42">
        <f t="shared" si="3"/>
        <v>26.35</v>
      </c>
      <c r="R21" s="42">
        <f t="shared" si="3"/>
        <v>0</v>
      </c>
      <c r="S21" s="42">
        <f t="shared" si="3"/>
        <v>0</v>
      </c>
      <c r="T21" s="42">
        <f t="shared" si="3"/>
        <v>0</v>
      </c>
      <c r="U21" s="42">
        <f t="shared" si="3"/>
        <v>0</v>
      </c>
      <c r="V21" s="42">
        <f t="shared" si="3"/>
        <v>4</v>
      </c>
      <c r="W21" s="42">
        <f t="shared" si="3"/>
        <v>29.7</v>
      </c>
      <c r="X21" s="42">
        <f t="shared" si="3"/>
        <v>0</v>
      </c>
      <c r="Y21" s="42">
        <f t="shared" si="3"/>
        <v>0</v>
      </c>
      <c r="Z21" s="42">
        <f t="shared" si="3"/>
        <v>0</v>
      </c>
      <c r="AA21" s="42">
        <f t="shared" si="3"/>
        <v>0</v>
      </c>
      <c r="AB21" s="42">
        <f t="shared" si="3"/>
        <v>8</v>
      </c>
      <c r="AC21" s="42">
        <f t="shared" si="3"/>
        <v>56.050000000000004</v>
      </c>
      <c r="AD21" s="42">
        <f t="shared" si="3"/>
        <v>0</v>
      </c>
      <c r="AE21" s="42">
        <f t="shared" si="3"/>
        <v>0</v>
      </c>
      <c r="AF21" s="42">
        <f t="shared" si="3"/>
        <v>49.485469259999995</v>
      </c>
      <c r="AG21" s="42">
        <f t="shared" si="3"/>
        <v>3.351887940000001</v>
      </c>
      <c r="AH21" s="42">
        <f t="shared" si="3"/>
        <v>60.626232989000002</v>
      </c>
      <c r="AI21" s="42">
        <f t="shared" si="3"/>
        <v>59.690630930999994</v>
      </c>
      <c r="AJ21" s="42">
        <f t="shared" si="3"/>
        <v>173.15422111999999</v>
      </c>
      <c r="AK21" s="62">
        <f t="shared" ref="AK21:AP21" si="4">AK22+AK29</f>
        <v>0</v>
      </c>
      <c r="AL21" s="62">
        <f t="shared" si="4"/>
        <v>0</v>
      </c>
      <c r="AM21" s="62">
        <f t="shared" si="4"/>
        <v>0</v>
      </c>
      <c r="AN21" s="62">
        <f t="shared" si="4"/>
        <v>0</v>
      </c>
      <c r="AO21" s="62">
        <f t="shared" si="4"/>
        <v>0</v>
      </c>
      <c r="AP21" s="62">
        <f t="shared" si="4"/>
        <v>0</v>
      </c>
      <c r="AS21" s="64"/>
    </row>
    <row r="22" spans="1:45" s="70" customFormat="1" ht="30.75" customHeight="1" x14ac:dyDescent="0.25">
      <c r="A22" s="65"/>
      <c r="B22" s="66" t="s">
        <v>36</v>
      </c>
      <c r="C22" s="67" t="s">
        <v>37</v>
      </c>
      <c r="D22" s="68"/>
      <c r="E22" s="68">
        <f>SUM(E23:E24)</f>
        <v>0</v>
      </c>
      <c r="F22" s="68">
        <f>SUM(F23:F24)</f>
        <v>0</v>
      </c>
      <c r="G22" s="68">
        <f>SUM(G23:G24)</f>
        <v>0</v>
      </c>
      <c r="H22" s="68"/>
      <c r="I22" s="68"/>
      <c r="J22" s="68">
        <f>SUM(J23:J24)</f>
        <v>22.500239999999998</v>
      </c>
      <c r="K22" s="68">
        <f t="shared" ref="K22:AP22" si="5">SUM(K23:K24)</f>
        <v>22.500239999999998</v>
      </c>
      <c r="L22" s="68">
        <f t="shared" si="5"/>
        <v>5</v>
      </c>
      <c r="M22" s="68">
        <f t="shared" si="5"/>
        <v>0</v>
      </c>
      <c r="N22" s="68">
        <f t="shared" si="5"/>
        <v>0</v>
      </c>
      <c r="O22" s="68">
        <f t="shared" si="5"/>
        <v>0</v>
      </c>
      <c r="P22" s="68">
        <f t="shared" si="5"/>
        <v>0</v>
      </c>
      <c r="Q22" s="68">
        <f t="shared" si="5"/>
        <v>0</v>
      </c>
      <c r="R22" s="68">
        <f t="shared" si="5"/>
        <v>0</v>
      </c>
      <c r="S22" s="68">
        <f t="shared" si="5"/>
        <v>0</v>
      </c>
      <c r="T22" s="68">
        <f t="shared" si="5"/>
        <v>0</v>
      </c>
      <c r="U22" s="68">
        <f t="shared" si="5"/>
        <v>0</v>
      </c>
      <c r="V22" s="68">
        <f t="shared" si="5"/>
        <v>0</v>
      </c>
      <c r="W22" s="68">
        <f t="shared" si="5"/>
        <v>0</v>
      </c>
      <c r="X22" s="68">
        <f t="shared" si="5"/>
        <v>0</v>
      </c>
      <c r="Y22" s="68">
        <f t="shared" si="5"/>
        <v>0</v>
      </c>
      <c r="Z22" s="68">
        <f t="shared" si="5"/>
        <v>0</v>
      </c>
      <c r="AA22" s="68">
        <f t="shared" si="5"/>
        <v>0</v>
      </c>
      <c r="AB22" s="68">
        <f t="shared" si="5"/>
        <v>0</v>
      </c>
      <c r="AC22" s="68">
        <f t="shared" si="5"/>
        <v>0</v>
      </c>
      <c r="AD22" s="68">
        <f t="shared" si="5"/>
        <v>0</v>
      </c>
      <c r="AE22" s="68">
        <f t="shared" si="5"/>
        <v>0</v>
      </c>
      <c r="AF22" s="68">
        <f t="shared" si="5"/>
        <v>5.7002399999999991</v>
      </c>
      <c r="AG22" s="68">
        <f t="shared" si="5"/>
        <v>0</v>
      </c>
      <c r="AH22" s="68">
        <f t="shared" si="5"/>
        <v>5.6049999999999995</v>
      </c>
      <c r="AI22" s="68">
        <f t="shared" si="5"/>
        <v>5.8999999999999995</v>
      </c>
      <c r="AJ22" s="68">
        <f t="shared" si="5"/>
        <v>17.205239999999996</v>
      </c>
      <c r="AK22" s="69">
        <f t="shared" si="5"/>
        <v>0</v>
      </c>
      <c r="AL22" s="69">
        <f t="shared" si="5"/>
        <v>0</v>
      </c>
      <c r="AM22" s="69">
        <f t="shared" si="5"/>
        <v>0</v>
      </c>
      <c r="AN22" s="69">
        <f t="shared" si="5"/>
        <v>0</v>
      </c>
      <c r="AO22" s="69">
        <f t="shared" si="5"/>
        <v>0</v>
      </c>
      <c r="AP22" s="69">
        <f t="shared" si="5"/>
        <v>0</v>
      </c>
      <c r="AS22" s="71"/>
    </row>
    <row r="23" spans="1:45" s="79" customFormat="1" x14ac:dyDescent="0.25">
      <c r="A23" s="72"/>
      <c r="B23" s="73"/>
      <c r="C23" s="74" t="s">
        <v>38</v>
      </c>
      <c r="D23" s="75" t="s">
        <v>39</v>
      </c>
      <c r="E23" s="75">
        <f t="shared" ref="E23:G24" si="6">AB23</f>
        <v>0</v>
      </c>
      <c r="F23" s="75">
        <f t="shared" si="6"/>
        <v>0</v>
      </c>
      <c r="G23" s="75">
        <f t="shared" si="6"/>
        <v>0</v>
      </c>
      <c r="H23" s="75">
        <v>2015</v>
      </c>
      <c r="I23" s="75">
        <v>2015</v>
      </c>
      <c r="J23" s="75">
        <v>10.700239999999999</v>
      </c>
      <c r="K23" s="75">
        <v>10.700239999999999</v>
      </c>
      <c r="L23" s="75">
        <v>5</v>
      </c>
      <c r="M23" s="75">
        <v>0</v>
      </c>
      <c r="N23" s="75">
        <v>0</v>
      </c>
      <c r="O23" s="75">
        <v>0</v>
      </c>
      <c r="P23" s="75">
        <v>0</v>
      </c>
      <c r="Q23" s="75">
        <v>0</v>
      </c>
      <c r="R23" s="75">
        <v>0</v>
      </c>
      <c r="S23" s="75">
        <v>0</v>
      </c>
      <c r="T23" s="75">
        <v>0</v>
      </c>
      <c r="U23" s="75">
        <v>0</v>
      </c>
      <c r="V23" s="75">
        <v>0</v>
      </c>
      <c r="W23" s="75">
        <v>0</v>
      </c>
      <c r="X23" s="75">
        <v>0</v>
      </c>
      <c r="Y23" s="75">
        <v>0</v>
      </c>
      <c r="Z23" s="75">
        <v>0</v>
      </c>
      <c r="AA23" s="75">
        <v>0</v>
      </c>
      <c r="AB23" s="75">
        <f t="shared" ref="AB23:AD24" si="7">M23+P23+S23+V23+Y23</f>
        <v>0</v>
      </c>
      <c r="AC23" s="75">
        <f t="shared" si="7"/>
        <v>0</v>
      </c>
      <c r="AD23" s="75">
        <f t="shared" si="7"/>
        <v>0</v>
      </c>
      <c r="AE23" s="76">
        <v>0</v>
      </c>
      <c r="AF23" s="76">
        <v>5.7002399999999991</v>
      </c>
      <c r="AG23" s="76">
        <v>0</v>
      </c>
      <c r="AH23" s="76">
        <v>0</v>
      </c>
      <c r="AI23" s="76">
        <v>0</v>
      </c>
      <c r="AJ23" s="76">
        <f>SUM(AE23:AI23)</f>
        <v>5.7002399999999991</v>
      </c>
      <c r="AK23" s="77"/>
      <c r="AL23" s="78"/>
      <c r="AM23" s="78"/>
      <c r="AN23" s="78"/>
      <c r="AO23" s="78"/>
      <c r="AP23" s="78"/>
      <c r="AS23" s="80"/>
    </row>
    <row r="24" spans="1:45" s="79" customFormat="1" x14ac:dyDescent="0.25">
      <c r="A24" s="72"/>
      <c r="B24" s="73"/>
      <c r="C24" s="74" t="s">
        <v>40</v>
      </c>
      <c r="D24" s="75" t="s">
        <v>39</v>
      </c>
      <c r="E24" s="75">
        <f t="shared" si="6"/>
        <v>0</v>
      </c>
      <c r="F24" s="75">
        <f t="shared" si="6"/>
        <v>0</v>
      </c>
      <c r="G24" s="75">
        <f t="shared" si="6"/>
        <v>0</v>
      </c>
      <c r="H24" s="75">
        <v>2019</v>
      </c>
      <c r="I24" s="75">
        <v>2020</v>
      </c>
      <c r="J24" s="75">
        <v>11.799999999999999</v>
      </c>
      <c r="K24" s="75">
        <v>11.799999999999999</v>
      </c>
      <c r="L24" s="75">
        <v>0</v>
      </c>
      <c r="M24" s="75">
        <v>0</v>
      </c>
      <c r="N24" s="75">
        <v>0</v>
      </c>
      <c r="O24" s="75">
        <v>0</v>
      </c>
      <c r="P24" s="75">
        <v>0</v>
      </c>
      <c r="Q24" s="75">
        <v>0</v>
      </c>
      <c r="R24" s="75">
        <v>0</v>
      </c>
      <c r="S24" s="75">
        <v>0</v>
      </c>
      <c r="T24" s="75">
        <v>0</v>
      </c>
      <c r="U24" s="75">
        <v>0</v>
      </c>
      <c r="V24" s="75">
        <v>0</v>
      </c>
      <c r="W24" s="75">
        <v>0</v>
      </c>
      <c r="X24" s="75">
        <v>0</v>
      </c>
      <c r="Y24" s="75">
        <v>0</v>
      </c>
      <c r="Z24" s="75">
        <v>0</v>
      </c>
      <c r="AA24" s="75">
        <v>0</v>
      </c>
      <c r="AB24" s="75">
        <f t="shared" si="7"/>
        <v>0</v>
      </c>
      <c r="AC24" s="75">
        <f t="shared" si="7"/>
        <v>0</v>
      </c>
      <c r="AD24" s="75">
        <f t="shared" si="7"/>
        <v>0</v>
      </c>
      <c r="AE24" s="76">
        <v>0</v>
      </c>
      <c r="AF24" s="76">
        <v>0</v>
      </c>
      <c r="AG24" s="76">
        <v>0</v>
      </c>
      <c r="AH24" s="76">
        <v>5.6049999999999995</v>
      </c>
      <c r="AI24" s="76">
        <v>5.8999999999999995</v>
      </c>
      <c r="AJ24" s="76">
        <f>SUM(AE24:AI24)</f>
        <v>11.504999999999999</v>
      </c>
      <c r="AK24" s="77"/>
      <c r="AL24" s="78"/>
      <c r="AM24" s="78"/>
      <c r="AN24" s="78"/>
      <c r="AO24" s="78"/>
      <c r="AP24" s="78"/>
      <c r="AS24" s="80"/>
    </row>
    <row r="25" spans="1:45" s="70" customFormat="1" ht="19.5" customHeight="1" x14ac:dyDescent="0.25">
      <c r="A25" s="81"/>
      <c r="B25" s="66" t="s">
        <v>41</v>
      </c>
      <c r="C25" s="67" t="s">
        <v>42</v>
      </c>
      <c r="D25" s="68"/>
      <c r="E25" s="68">
        <f>M25+P25+S25+V25+Y25</f>
        <v>0</v>
      </c>
      <c r="F25" s="68">
        <f>N25+Q25+T25+W25+Z25</f>
        <v>0</v>
      </c>
      <c r="G25" s="68">
        <f>O25+R25+U25+X25+AA25</f>
        <v>0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68">
        <v>0</v>
      </c>
      <c r="O25" s="68">
        <v>0</v>
      </c>
      <c r="P25" s="68">
        <v>0</v>
      </c>
      <c r="Q25" s="68">
        <v>0</v>
      </c>
      <c r="R25" s="68">
        <v>0</v>
      </c>
      <c r="S25" s="68">
        <v>0</v>
      </c>
      <c r="T25" s="68">
        <v>0</v>
      </c>
      <c r="U25" s="68">
        <v>0</v>
      </c>
      <c r="V25" s="68">
        <v>0</v>
      </c>
      <c r="W25" s="68">
        <v>0</v>
      </c>
      <c r="X25" s="68">
        <v>0</v>
      </c>
      <c r="Y25" s="68">
        <v>0</v>
      </c>
      <c r="Z25" s="68">
        <v>0</v>
      </c>
      <c r="AA25" s="68">
        <v>0</v>
      </c>
      <c r="AB25" s="68">
        <f>M25+P25+S25+V25+Y25</f>
        <v>0</v>
      </c>
      <c r="AC25" s="68">
        <f>N25+Q25+T25+W25+Z25</f>
        <v>0</v>
      </c>
      <c r="AD25" s="68">
        <f>O25+R25+U25+X25+AA25</f>
        <v>0</v>
      </c>
      <c r="AE25" s="68">
        <v>0</v>
      </c>
      <c r="AF25" s="68">
        <v>0</v>
      </c>
      <c r="AG25" s="68">
        <v>0</v>
      </c>
      <c r="AH25" s="68">
        <v>0</v>
      </c>
      <c r="AI25" s="82">
        <v>0</v>
      </c>
      <c r="AJ25" s="83">
        <f>SUM(AE25:AI25)</f>
        <v>0</v>
      </c>
      <c r="AK25" s="84" t="e">
        <f>SUM(#REF!)</f>
        <v>#REF!</v>
      </c>
      <c r="AL25" s="85" t="e">
        <f>SUM(#REF!)</f>
        <v>#REF!</v>
      </c>
      <c r="AM25" s="85" t="e">
        <f>SUM(#REF!)</f>
        <v>#REF!</v>
      </c>
      <c r="AN25" s="85" t="e">
        <f>SUM(#REF!)</f>
        <v>#REF!</v>
      </c>
      <c r="AO25" s="85" t="e">
        <f>SUM(#REF!)</f>
        <v>#REF!</v>
      </c>
      <c r="AP25" s="85" t="e">
        <f>SUM(#REF!)</f>
        <v>#REF!</v>
      </c>
      <c r="AS25" s="71"/>
    </row>
    <row r="26" spans="1:45" s="70" customFormat="1" ht="19.5" customHeight="1" x14ac:dyDescent="0.25">
      <c r="A26" s="81"/>
      <c r="B26" s="66" t="s">
        <v>43</v>
      </c>
      <c r="C26" s="67" t="s">
        <v>44</v>
      </c>
      <c r="D26" s="68"/>
      <c r="E26" s="68">
        <f>E27</f>
        <v>0</v>
      </c>
      <c r="F26" s="68">
        <f>F27</f>
        <v>0</v>
      </c>
      <c r="G26" s="68">
        <f>G27</f>
        <v>0</v>
      </c>
      <c r="H26" s="68"/>
      <c r="I26" s="68"/>
      <c r="J26" s="68">
        <f>J27</f>
        <v>67.499525840000004</v>
      </c>
      <c r="K26" s="68">
        <f t="shared" ref="K26:AJ26" si="8">K27</f>
        <v>63.999015860000007</v>
      </c>
      <c r="L26" s="68">
        <f t="shared" si="8"/>
        <v>8.5410000000000004</v>
      </c>
      <c r="M26" s="68">
        <f t="shared" si="8"/>
        <v>0</v>
      </c>
      <c r="N26" s="68">
        <f t="shared" si="8"/>
        <v>0</v>
      </c>
      <c r="O26" s="68">
        <f t="shared" si="8"/>
        <v>0</v>
      </c>
      <c r="P26" s="68">
        <f t="shared" si="8"/>
        <v>0</v>
      </c>
      <c r="Q26" s="68">
        <f t="shared" si="8"/>
        <v>0</v>
      </c>
      <c r="R26" s="68">
        <f t="shared" si="8"/>
        <v>0</v>
      </c>
      <c r="S26" s="68">
        <f t="shared" si="8"/>
        <v>0</v>
      </c>
      <c r="T26" s="68">
        <f t="shared" si="8"/>
        <v>0</v>
      </c>
      <c r="U26" s="68">
        <f t="shared" si="8"/>
        <v>0</v>
      </c>
      <c r="V26" s="68">
        <f t="shared" si="8"/>
        <v>0</v>
      </c>
      <c r="W26" s="68">
        <f t="shared" si="8"/>
        <v>0</v>
      </c>
      <c r="X26" s="68">
        <f t="shared" si="8"/>
        <v>0</v>
      </c>
      <c r="Y26" s="68">
        <f t="shared" si="8"/>
        <v>0</v>
      </c>
      <c r="Z26" s="68">
        <f t="shared" si="8"/>
        <v>0</v>
      </c>
      <c r="AA26" s="68">
        <f t="shared" si="8"/>
        <v>0</v>
      </c>
      <c r="AB26" s="68">
        <f t="shared" si="8"/>
        <v>0</v>
      </c>
      <c r="AC26" s="68">
        <f t="shared" si="8"/>
        <v>0</v>
      </c>
      <c r="AD26" s="68">
        <f t="shared" si="8"/>
        <v>0</v>
      </c>
      <c r="AE26" s="68">
        <f t="shared" si="8"/>
        <v>0</v>
      </c>
      <c r="AF26" s="68">
        <f t="shared" si="8"/>
        <v>0</v>
      </c>
      <c r="AG26" s="68">
        <f t="shared" si="8"/>
        <v>0</v>
      </c>
      <c r="AH26" s="68">
        <f t="shared" si="8"/>
        <v>16.818362999999998</v>
      </c>
      <c r="AI26" s="68">
        <f t="shared" si="8"/>
        <v>36.751908299999997</v>
      </c>
      <c r="AJ26" s="68">
        <f t="shared" si="8"/>
        <v>53.570271299999995</v>
      </c>
      <c r="AK26" s="86" t="e">
        <f>SUM(#REF!)</f>
        <v>#REF!</v>
      </c>
      <c r="AL26" s="87" t="e">
        <f>SUM(#REF!)</f>
        <v>#REF!</v>
      </c>
      <c r="AM26" s="87" t="e">
        <f>SUM(#REF!)</f>
        <v>#REF!</v>
      </c>
      <c r="AN26" s="87" t="e">
        <f>SUM(#REF!)</f>
        <v>#REF!</v>
      </c>
      <c r="AO26" s="87" t="e">
        <f>SUM(#REF!)</f>
        <v>#REF!</v>
      </c>
      <c r="AP26" s="87" t="e">
        <f>SUM(#REF!)</f>
        <v>#REF!</v>
      </c>
      <c r="AS26" s="71"/>
    </row>
    <row r="27" spans="1:45" s="79" customFormat="1" x14ac:dyDescent="0.25">
      <c r="A27" s="72"/>
      <c r="B27" s="73"/>
      <c r="C27" s="74" t="s">
        <v>45</v>
      </c>
      <c r="D27" s="75" t="s">
        <v>46</v>
      </c>
      <c r="E27" s="75">
        <f>AB27</f>
        <v>0</v>
      </c>
      <c r="F27" s="75">
        <f>AC27</f>
        <v>0</v>
      </c>
      <c r="G27" s="75">
        <f>AD27</f>
        <v>0</v>
      </c>
      <c r="H27" s="75">
        <v>2014</v>
      </c>
      <c r="I27" s="75">
        <v>2020</v>
      </c>
      <c r="J27" s="75">
        <v>67.499525840000004</v>
      </c>
      <c r="K27" s="75">
        <v>63.999015860000007</v>
      </c>
      <c r="L27" s="75">
        <v>8.5410000000000004</v>
      </c>
      <c r="M27" s="75">
        <v>0</v>
      </c>
      <c r="N27" s="75">
        <v>0</v>
      </c>
      <c r="O27" s="75">
        <v>0</v>
      </c>
      <c r="P27" s="75">
        <v>0</v>
      </c>
      <c r="Q27" s="75">
        <v>0</v>
      </c>
      <c r="R27" s="75">
        <v>0</v>
      </c>
      <c r="S27" s="75">
        <v>0</v>
      </c>
      <c r="T27" s="75">
        <v>0</v>
      </c>
      <c r="U27" s="75">
        <v>0</v>
      </c>
      <c r="V27" s="75">
        <v>0</v>
      </c>
      <c r="W27" s="75">
        <v>0</v>
      </c>
      <c r="X27" s="75">
        <v>0</v>
      </c>
      <c r="Y27" s="75">
        <v>0</v>
      </c>
      <c r="Z27" s="75">
        <v>0</v>
      </c>
      <c r="AA27" s="75">
        <v>0</v>
      </c>
      <c r="AB27" s="75">
        <f t="shared" ref="AB27:AD28" si="9">M27+P27+S27+V27+Y27</f>
        <v>0</v>
      </c>
      <c r="AC27" s="75">
        <f t="shared" si="9"/>
        <v>0</v>
      </c>
      <c r="AD27" s="75">
        <f t="shared" si="9"/>
        <v>0</v>
      </c>
      <c r="AE27" s="76">
        <v>0</v>
      </c>
      <c r="AF27" s="76">
        <v>0</v>
      </c>
      <c r="AG27" s="76">
        <v>0</v>
      </c>
      <c r="AH27" s="76">
        <v>16.818362999999998</v>
      </c>
      <c r="AI27" s="76">
        <v>36.751908299999997</v>
      </c>
      <c r="AJ27" s="76">
        <f>SUM(AE27:AI27)</f>
        <v>53.570271299999995</v>
      </c>
      <c r="AK27" s="77"/>
      <c r="AL27" s="78"/>
      <c r="AM27" s="78"/>
      <c r="AN27" s="78"/>
      <c r="AO27" s="78"/>
      <c r="AP27" s="78"/>
      <c r="AS27" s="80"/>
    </row>
    <row r="28" spans="1:45" s="70" customFormat="1" ht="30.75" customHeight="1" x14ac:dyDescent="0.25">
      <c r="A28" s="81"/>
      <c r="B28" s="66" t="s">
        <v>47</v>
      </c>
      <c r="C28" s="67" t="s">
        <v>48</v>
      </c>
      <c r="D28" s="68"/>
      <c r="E28" s="68">
        <f>M28+P28+S28+V28+Y28</f>
        <v>0</v>
      </c>
      <c r="F28" s="68">
        <f>N28+Q28+T28+W28+Z28</f>
        <v>0</v>
      </c>
      <c r="G28" s="68">
        <f>O28+R28+U28+X28+AA28</f>
        <v>0</v>
      </c>
      <c r="H28" s="68"/>
      <c r="I28" s="68"/>
      <c r="J28" s="68">
        <v>0</v>
      </c>
      <c r="K28" s="68">
        <v>0</v>
      </c>
      <c r="L28" s="68">
        <v>0</v>
      </c>
      <c r="M28" s="68">
        <v>0</v>
      </c>
      <c r="N28" s="68">
        <v>0</v>
      </c>
      <c r="O28" s="68">
        <v>0</v>
      </c>
      <c r="P28" s="68">
        <v>0</v>
      </c>
      <c r="Q28" s="68">
        <v>0</v>
      </c>
      <c r="R28" s="68">
        <v>0</v>
      </c>
      <c r="S28" s="68">
        <v>0</v>
      </c>
      <c r="T28" s="68">
        <v>0</v>
      </c>
      <c r="U28" s="68">
        <v>0</v>
      </c>
      <c r="V28" s="68">
        <v>0</v>
      </c>
      <c r="W28" s="68">
        <v>0</v>
      </c>
      <c r="X28" s="68">
        <v>0</v>
      </c>
      <c r="Y28" s="68">
        <v>0</v>
      </c>
      <c r="Z28" s="68">
        <v>0</v>
      </c>
      <c r="AA28" s="68">
        <v>0</v>
      </c>
      <c r="AB28" s="68">
        <f t="shared" si="9"/>
        <v>0</v>
      </c>
      <c r="AC28" s="68">
        <f t="shared" si="9"/>
        <v>0</v>
      </c>
      <c r="AD28" s="68">
        <f t="shared" si="9"/>
        <v>0</v>
      </c>
      <c r="AE28" s="83">
        <v>0</v>
      </c>
      <c r="AF28" s="83">
        <v>0</v>
      </c>
      <c r="AG28" s="83">
        <v>0</v>
      </c>
      <c r="AH28" s="83">
        <v>0</v>
      </c>
      <c r="AI28" s="83">
        <v>0</v>
      </c>
      <c r="AJ28" s="83">
        <f>SUM(AE28:AI28)</f>
        <v>0</v>
      </c>
      <c r="AK28" s="86">
        <v>0</v>
      </c>
      <c r="AL28" s="87">
        <v>0</v>
      </c>
      <c r="AM28" s="87">
        <v>0</v>
      </c>
      <c r="AN28" s="87">
        <v>0</v>
      </c>
      <c r="AO28" s="87">
        <v>0</v>
      </c>
      <c r="AP28" s="87">
        <v>0</v>
      </c>
      <c r="AQ28" s="88"/>
      <c r="AR28" s="89"/>
      <c r="AS28" s="71"/>
    </row>
    <row r="29" spans="1:45" s="70" customFormat="1" ht="18.75" customHeight="1" x14ac:dyDescent="0.25">
      <c r="A29" s="81"/>
      <c r="B29" s="66" t="s">
        <v>49</v>
      </c>
      <c r="C29" s="67" t="s">
        <v>50</v>
      </c>
      <c r="D29" s="68"/>
      <c r="E29" s="68">
        <f>SUM(E30:E34)</f>
        <v>8</v>
      </c>
      <c r="F29" s="68">
        <f>SUM(F30:F34)</f>
        <v>56.050000000000004</v>
      </c>
      <c r="G29" s="68">
        <f>SUM(G30:G34)</f>
        <v>0</v>
      </c>
      <c r="H29" s="68"/>
      <c r="I29" s="68"/>
      <c r="J29" s="68">
        <f t="shared" ref="J29:AJ29" si="10">SUM(J30:J34)</f>
        <v>155.86642538000001</v>
      </c>
      <c r="K29" s="68">
        <f t="shared" si="10"/>
        <v>104.06362949999999</v>
      </c>
      <c r="L29" s="68">
        <f t="shared" si="10"/>
        <v>1.6815</v>
      </c>
      <c r="M29" s="68">
        <f t="shared" si="10"/>
        <v>0</v>
      </c>
      <c r="N29" s="68">
        <f t="shared" si="10"/>
        <v>0</v>
      </c>
      <c r="O29" s="68">
        <f t="shared" si="10"/>
        <v>0</v>
      </c>
      <c r="P29" s="68">
        <f t="shared" si="10"/>
        <v>4</v>
      </c>
      <c r="Q29" s="68">
        <f t="shared" si="10"/>
        <v>26.35</v>
      </c>
      <c r="R29" s="68">
        <f t="shared" si="10"/>
        <v>0</v>
      </c>
      <c r="S29" s="68">
        <f t="shared" si="10"/>
        <v>0</v>
      </c>
      <c r="T29" s="68">
        <f t="shared" si="10"/>
        <v>0</v>
      </c>
      <c r="U29" s="68">
        <f t="shared" si="10"/>
        <v>0</v>
      </c>
      <c r="V29" s="68">
        <f t="shared" si="10"/>
        <v>4</v>
      </c>
      <c r="W29" s="68">
        <f t="shared" si="10"/>
        <v>29.7</v>
      </c>
      <c r="X29" s="68">
        <f t="shared" si="10"/>
        <v>0</v>
      </c>
      <c r="Y29" s="68">
        <f t="shared" si="10"/>
        <v>0</v>
      </c>
      <c r="Z29" s="68">
        <f t="shared" si="10"/>
        <v>0</v>
      </c>
      <c r="AA29" s="68">
        <f t="shared" si="10"/>
        <v>0</v>
      </c>
      <c r="AB29" s="68">
        <f t="shared" si="10"/>
        <v>8</v>
      </c>
      <c r="AC29" s="68">
        <f t="shared" si="10"/>
        <v>56.050000000000004</v>
      </c>
      <c r="AD29" s="68">
        <f t="shared" si="10"/>
        <v>0</v>
      </c>
      <c r="AE29" s="68">
        <f t="shared" si="10"/>
        <v>0</v>
      </c>
      <c r="AF29" s="68">
        <f t="shared" si="10"/>
        <v>43.785229259999994</v>
      </c>
      <c r="AG29" s="68">
        <f t="shared" si="10"/>
        <v>3.351887940000001</v>
      </c>
      <c r="AH29" s="68">
        <f t="shared" si="10"/>
        <v>38.202869989</v>
      </c>
      <c r="AI29" s="68">
        <f t="shared" si="10"/>
        <v>17.038722630999999</v>
      </c>
      <c r="AJ29" s="68">
        <f t="shared" si="10"/>
        <v>102.37870982000001</v>
      </c>
      <c r="AK29" s="69">
        <f t="shared" ref="AK29:AP29" si="11">SUBTOTAL(9,AK30:AK30)</f>
        <v>0</v>
      </c>
      <c r="AL29" s="69">
        <f t="shared" si="11"/>
        <v>0</v>
      </c>
      <c r="AM29" s="69">
        <f t="shared" si="11"/>
        <v>0</v>
      </c>
      <c r="AN29" s="69">
        <f t="shared" si="11"/>
        <v>0</v>
      </c>
      <c r="AO29" s="69">
        <f t="shared" si="11"/>
        <v>0</v>
      </c>
      <c r="AP29" s="69">
        <f t="shared" si="11"/>
        <v>0</v>
      </c>
      <c r="AQ29" s="89"/>
      <c r="AR29" s="89"/>
      <c r="AS29" s="71"/>
    </row>
    <row r="30" spans="1:45" s="79" customFormat="1" x14ac:dyDescent="0.25">
      <c r="A30" s="72"/>
      <c r="B30" s="73"/>
      <c r="C30" s="74" t="s">
        <v>51</v>
      </c>
      <c r="D30" s="75" t="s">
        <v>46</v>
      </c>
      <c r="E30" s="75">
        <f t="shared" ref="E30:G34" si="12">AB30</f>
        <v>0</v>
      </c>
      <c r="F30" s="75">
        <f t="shared" si="12"/>
        <v>0</v>
      </c>
      <c r="G30" s="75">
        <f t="shared" si="12"/>
        <v>0</v>
      </c>
      <c r="H30" s="75">
        <v>2002</v>
      </c>
      <c r="I30" s="75">
        <v>2015</v>
      </c>
      <c r="J30" s="75">
        <v>55.948215559999994</v>
      </c>
      <c r="K30" s="75">
        <v>4.1454196799999963</v>
      </c>
      <c r="L30" s="75">
        <v>1.6815</v>
      </c>
      <c r="M30" s="75">
        <v>0</v>
      </c>
      <c r="N30" s="75">
        <v>0</v>
      </c>
      <c r="O30" s="75">
        <v>0</v>
      </c>
      <c r="P30" s="75">
        <v>0</v>
      </c>
      <c r="Q30" s="75">
        <v>0</v>
      </c>
      <c r="R30" s="75">
        <v>0</v>
      </c>
      <c r="S30" s="75">
        <v>0</v>
      </c>
      <c r="T30" s="75">
        <v>0</v>
      </c>
      <c r="U30" s="75">
        <v>0</v>
      </c>
      <c r="V30" s="75">
        <v>0</v>
      </c>
      <c r="W30" s="75">
        <v>0</v>
      </c>
      <c r="X30" s="75">
        <v>0</v>
      </c>
      <c r="Y30" s="75">
        <v>0</v>
      </c>
      <c r="Z30" s="75">
        <v>0</v>
      </c>
      <c r="AA30" s="75">
        <v>0</v>
      </c>
      <c r="AB30" s="75">
        <f t="shared" ref="AB30:AD34" si="13">M30+P30+S30+V30+Y30</f>
        <v>0</v>
      </c>
      <c r="AC30" s="75">
        <f t="shared" si="13"/>
        <v>0</v>
      </c>
      <c r="AD30" s="75">
        <f t="shared" si="13"/>
        <v>0</v>
      </c>
      <c r="AE30" s="76">
        <v>0</v>
      </c>
      <c r="AF30" s="76">
        <v>2.4604999999999997</v>
      </c>
      <c r="AG30" s="76">
        <v>0</v>
      </c>
      <c r="AH30" s="76">
        <v>0</v>
      </c>
      <c r="AI30" s="76">
        <v>0</v>
      </c>
      <c r="AJ30" s="76">
        <f>SUM(AE30:AI30)</f>
        <v>2.4604999999999997</v>
      </c>
      <c r="AK30" s="77"/>
      <c r="AL30" s="78"/>
      <c r="AM30" s="78"/>
      <c r="AN30" s="78"/>
      <c r="AO30" s="78"/>
      <c r="AP30" s="78"/>
      <c r="AS30" s="80"/>
    </row>
    <row r="31" spans="1:45" s="79" customFormat="1" x14ac:dyDescent="0.25">
      <c r="A31" s="72"/>
      <c r="B31" s="73"/>
      <c r="C31" s="74" t="s">
        <v>52</v>
      </c>
      <c r="D31" s="75" t="s">
        <v>39</v>
      </c>
      <c r="E31" s="75">
        <f t="shared" si="12"/>
        <v>0</v>
      </c>
      <c r="F31" s="75">
        <f t="shared" si="12"/>
        <v>0</v>
      </c>
      <c r="G31" s="75">
        <f t="shared" si="12"/>
        <v>0</v>
      </c>
      <c r="H31" s="75">
        <v>2017</v>
      </c>
      <c r="I31" s="75">
        <v>2020</v>
      </c>
      <c r="J31" s="75">
        <v>5.8999999999999995</v>
      </c>
      <c r="K31" s="75">
        <v>5.8999999999999995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0</v>
      </c>
      <c r="R31" s="75">
        <v>0</v>
      </c>
      <c r="S31" s="75">
        <v>0</v>
      </c>
      <c r="T31" s="75">
        <v>0</v>
      </c>
      <c r="U31" s="75">
        <v>0</v>
      </c>
      <c r="V31" s="75">
        <v>0</v>
      </c>
      <c r="W31" s="75">
        <v>0</v>
      </c>
      <c r="X31" s="75">
        <v>0</v>
      </c>
      <c r="Y31" s="75">
        <v>0</v>
      </c>
      <c r="Z31" s="75">
        <v>0</v>
      </c>
      <c r="AA31" s="75">
        <v>0</v>
      </c>
      <c r="AB31" s="75">
        <f t="shared" si="13"/>
        <v>0</v>
      </c>
      <c r="AC31" s="75">
        <f t="shared" si="13"/>
        <v>0</v>
      </c>
      <c r="AD31" s="75">
        <f t="shared" si="13"/>
        <v>0</v>
      </c>
      <c r="AE31" s="76">
        <v>0</v>
      </c>
      <c r="AF31" s="76">
        <v>0.5605</v>
      </c>
      <c r="AG31" s="76">
        <v>1.7995000000000001</v>
      </c>
      <c r="AH31" s="76">
        <v>1.77</v>
      </c>
      <c r="AI31" s="76">
        <v>1.77</v>
      </c>
      <c r="AJ31" s="76">
        <f>SUM(AE31:AI31)</f>
        <v>5.9</v>
      </c>
      <c r="AK31" s="77"/>
      <c r="AL31" s="78"/>
      <c r="AM31" s="78"/>
      <c r="AN31" s="78"/>
      <c r="AO31" s="78"/>
      <c r="AP31" s="78"/>
      <c r="AS31" s="80"/>
    </row>
    <row r="32" spans="1:45" s="79" customFormat="1" x14ac:dyDescent="0.25">
      <c r="A32" s="72"/>
      <c r="B32" s="73"/>
      <c r="C32" s="74" t="s">
        <v>53</v>
      </c>
      <c r="D32" s="75" t="s">
        <v>39</v>
      </c>
      <c r="E32" s="75">
        <f t="shared" si="12"/>
        <v>0</v>
      </c>
      <c r="F32" s="75">
        <f t="shared" si="12"/>
        <v>11.6</v>
      </c>
      <c r="G32" s="75">
        <f t="shared" si="12"/>
        <v>0</v>
      </c>
      <c r="H32" s="75">
        <v>2017</v>
      </c>
      <c r="I32" s="75">
        <v>2019</v>
      </c>
      <c r="J32" s="75">
        <v>23.335845199999998</v>
      </c>
      <c r="K32" s="75">
        <v>23.335845199999998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5.67</v>
      </c>
      <c r="R32" s="75">
        <v>0</v>
      </c>
      <c r="S32" s="75">
        <v>0</v>
      </c>
      <c r="T32" s="75">
        <v>0</v>
      </c>
      <c r="U32" s="75">
        <v>0</v>
      </c>
      <c r="V32" s="75">
        <v>0</v>
      </c>
      <c r="W32" s="75">
        <v>5.93</v>
      </c>
      <c r="X32" s="75">
        <v>0</v>
      </c>
      <c r="Y32" s="75">
        <v>0</v>
      </c>
      <c r="Z32" s="75">
        <v>0</v>
      </c>
      <c r="AA32" s="75">
        <v>0</v>
      </c>
      <c r="AB32" s="75">
        <f t="shared" si="13"/>
        <v>0</v>
      </c>
      <c r="AC32" s="75">
        <f t="shared" si="13"/>
        <v>11.6</v>
      </c>
      <c r="AD32" s="75">
        <f t="shared" si="13"/>
        <v>0</v>
      </c>
      <c r="AE32" s="76">
        <v>0</v>
      </c>
      <c r="AF32" s="76">
        <v>10.171572859999999</v>
      </c>
      <c r="AG32" s="76">
        <v>0.53534594000000091</v>
      </c>
      <c r="AH32" s="76">
        <v>11.997480079999999</v>
      </c>
      <c r="AI32" s="76">
        <v>0.63144632000000023</v>
      </c>
      <c r="AJ32" s="76">
        <f>SUM(AE32:AI32)</f>
        <v>23.335845200000001</v>
      </c>
      <c r="AK32" s="77"/>
      <c r="AL32" s="78"/>
      <c r="AM32" s="78"/>
      <c r="AN32" s="78"/>
      <c r="AO32" s="78"/>
      <c r="AP32" s="78"/>
      <c r="AS32" s="80"/>
    </row>
    <row r="33" spans="1:45" s="79" customFormat="1" x14ac:dyDescent="0.25">
      <c r="A33" s="72"/>
      <c r="B33" s="73"/>
      <c r="C33" s="74" t="s">
        <v>54</v>
      </c>
      <c r="D33" s="75" t="s">
        <v>39</v>
      </c>
      <c r="E33" s="75">
        <f t="shared" si="12"/>
        <v>0</v>
      </c>
      <c r="F33" s="75">
        <f t="shared" si="12"/>
        <v>44.45</v>
      </c>
      <c r="G33" s="75">
        <f t="shared" si="12"/>
        <v>0</v>
      </c>
      <c r="H33" s="75">
        <v>2017</v>
      </c>
      <c r="I33" s="75">
        <v>2019</v>
      </c>
      <c r="J33" s="75">
        <v>46.704552219999997</v>
      </c>
      <c r="K33" s="75">
        <v>46.704552219999997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20.68</v>
      </c>
      <c r="R33" s="75">
        <v>0</v>
      </c>
      <c r="S33" s="75">
        <v>0</v>
      </c>
      <c r="T33" s="75">
        <v>0</v>
      </c>
      <c r="U33" s="75">
        <v>0</v>
      </c>
      <c r="V33" s="75">
        <v>0</v>
      </c>
      <c r="W33" s="75">
        <v>23.77</v>
      </c>
      <c r="X33" s="75">
        <v>0</v>
      </c>
      <c r="Y33" s="75">
        <v>0</v>
      </c>
      <c r="Z33" s="75">
        <v>0</v>
      </c>
      <c r="AA33" s="75">
        <v>0</v>
      </c>
      <c r="AB33" s="75">
        <f t="shared" si="13"/>
        <v>0</v>
      </c>
      <c r="AC33" s="75">
        <f t="shared" si="13"/>
        <v>44.45</v>
      </c>
      <c r="AD33" s="75">
        <f t="shared" si="13"/>
        <v>0</v>
      </c>
      <c r="AE33" s="76">
        <v>0</v>
      </c>
      <c r="AF33" s="76">
        <v>19.323798</v>
      </c>
      <c r="AG33" s="76">
        <v>1.017042</v>
      </c>
      <c r="AH33" s="76">
        <v>22.361883608999999</v>
      </c>
      <c r="AI33" s="76">
        <v>4.0018286110000005</v>
      </c>
      <c r="AJ33" s="76">
        <f>SUM(AE33:AI33)</f>
        <v>46.704552220000004</v>
      </c>
      <c r="AK33" s="77"/>
      <c r="AL33" s="78"/>
      <c r="AM33" s="78"/>
      <c r="AN33" s="78"/>
      <c r="AO33" s="78"/>
      <c r="AP33" s="78"/>
      <c r="AS33" s="80"/>
    </row>
    <row r="34" spans="1:45" s="79" customFormat="1" x14ac:dyDescent="0.25">
      <c r="A34" s="72"/>
      <c r="B34" s="73"/>
      <c r="C34" s="74" t="s">
        <v>55</v>
      </c>
      <c r="D34" s="75" t="s">
        <v>39</v>
      </c>
      <c r="E34" s="75">
        <f t="shared" si="12"/>
        <v>8</v>
      </c>
      <c r="F34" s="75">
        <f t="shared" si="12"/>
        <v>0</v>
      </c>
      <c r="G34" s="75">
        <f t="shared" si="12"/>
        <v>0</v>
      </c>
      <c r="H34" s="75">
        <v>2017</v>
      </c>
      <c r="I34" s="75">
        <v>2019</v>
      </c>
      <c r="J34" s="75">
        <v>23.977812399999998</v>
      </c>
      <c r="K34" s="75">
        <v>23.977812399999998</v>
      </c>
      <c r="L34" s="75">
        <v>0</v>
      </c>
      <c r="M34" s="75">
        <v>0</v>
      </c>
      <c r="N34" s="75">
        <v>0</v>
      </c>
      <c r="O34" s="75">
        <v>0</v>
      </c>
      <c r="P34" s="75">
        <v>4</v>
      </c>
      <c r="Q34" s="75">
        <v>0</v>
      </c>
      <c r="R34" s="75">
        <v>0</v>
      </c>
      <c r="S34" s="75">
        <v>0</v>
      </c>
      <c r="T34" s="75">
        <v>0</v>
      </c>
      <c r="U34" s="75">
        <v>0</v>
      </c>
      <c r="V34" s="75">
        <v>4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f t="shared" si="13"/>
        <v>8</v>
      </c>
      <c r="AC34" s="75">
        <f t="shared" si="13"/>
        <v>0</v>
      </c>
      <c r="AD34" s="75">
        <f t="shared" si="13"/>
        <v>0</v>
      </c>
      <c r="AE34" s="76">
        <v>0</v>
      </c>
      <c r="AF34" s="76">
        <v>11.268858399999999</v>
      </c>
      <c r="AG34" s="76">
        <v>0</v>
      </c>
      <c r="AH34" s="76">
        <v>2.0735063</v>
      </c>
      <c r="AI34" s="76">
        <v>10.6354477</v>
      </c>
      <c r="AJ34" s="76">
        <f>SUM(AE34:AI34)</f>
        <v>23.977812399999998</v>
      </c>
      <c r="AK34" s="77"/>
      <c r="AL34" s="78"/>
      <c r="AM34" s="78"/>
      <c r="AN34" s="78"/>
      <c r="AO34" s="78"/>
      <c r="AP34" s="78"/>
      <c r="AS34" s="80"/>
    </row>
    <row r="35" spans="1:45" s="70" customFormat="1" x14ac:dyDescent="0.25">
      <c r="A35" s="81"/>
      <c r="B35" s="66" t="s">
        <v>56</v>
      </c>
      <c r="C35" s="67" t="s">
        <v>57</v>
      </c>
      <c r="D35" s="68"/>
      <c r="E35" s="68">
        <f>E36+E37</f>
        <v>98.5</v>
      </c>
      <c r="F35" s="68">
        <f>F36+F37</f>
        <v>120.77200000000001</v>
      </c>
      <c r="G35" s="68">
        <f>G36+G37</f>
        <v>0</v>
      </c>
      <c r="H35" s="68"/>
      <c r="I35" s="68"/>
      <c r="J35" s="68">
        <f t="shared" ref="J35:AP35" si="14">J36+J37</f>
        <v>1518.4247138409996</v>
      </c>
      <c r="K35" s="68">
        <f t="shared" si="14"/>
        <v>1037.3180283509996</v>
      </c>
      <c r="L35" s="68">
        <f t="shared" si="14"/>
        <v>181.62040300000001</v>
      </c>
      <c r="M35" s="68">
        <f t="shared" si="14"/>
        <v>0</v>
      </c>
      <c r="N35" s="68">
        <f t="shared" si="14"/>
        <v>1.3620000000000001</v>
      </c>
      <c r="O35" s="68">
        <f t="shared" si="14"/>
        <v>0</v>
      </c>
      <c r="P35" s="68">
        <f t="shared" si="14"/>
        <v>42.75</v>
      </c>
      <c r="Q35" s="68">
        <f t="shared" si="14"/>
        <v>15.35</v>
      </c>
      <c r="R35" s="68">
        <f t="shared" si="14"/>
        <v>0</v>
      </c>
      <c r="S35" s="68">
        <f t="shared" si="14"/>
        <v>16</v>
      </c>
      <c r="T35" s="68">
        <f t="shared" si="14"/>
        <v>0</v>
      </c>
      <c r="U35" s="68">
        <f t="shared" si="14"/>
        <v>0</v>
      </c>
      <c r="V35" s="68">
        <f t="shared" si="14"/>
        <v>5.25</v>
      </c>
      <c r="W35" s="68">
        <f t="shared" si="14"/>
        <v>37.14</v>
      </c>
      <c r="X35" s="68">
        <f t="shared" si="14"/>
        <v>0</v>
      </c>
      <c r="Y35" s="68">
        <f t="shared" si="14"/>
        <v>34.5</v>
      </c>
      <c r="Z35" s="68">
        <f t="shared" si="14"/>
        <v>66.92</v>
      </c>
      <c r="AA35" s="68">
        <f t="shared" si="14"/>
        <v>0</v>
      </c>
      <c r="AB35" s="68">
        <f t="shared" si="14"/>
        <v>98.5</v>
      </c>
      <c r="AC35" s="68">
        <f t="shared" si="14"/>
        <v>120.77200000000001</v>
      </c>
      <c r="AD35" s="68">
        <f t="shared" si="14"/>
        <v>0</v>
      </c>
      <c r="AE35" s="68">
        <f t="shared" si="14"/>
        <v>0</v>
      </c>
      <c r="AF35" s="68">
        <f t="shared" si="14"/>
        <v>177.64011856732199</v>
      </c>
      <c r="AG35" s="68">
        <f t="shared" si="14"/>
        <v>171.10211406000002</v>
      </c>
      <c r="AH35" s="68">
        <f t="shared" si="14"/>
        <v>109.15476292367799</v>
      </c>
      <c r="AI35" s="68">
        <f t="shared" si="14"/>
        <v>309.67577362399999</v>
      </c>
      <c r="AJ35" s="68">
        <f t="shared" si="14"/>
        <v>767.57276917499973</v>
      </c>
      <c r="AK35" s="90" t="e">
        <f t="shared" si="14"/>
        <v>#REF!</v>
      </c>
      <c r="AL35" s="69" t="e">
        <f t="shared" si="14"/>
        <v>#REF!</v>
      </c>
      <c r="AM35" s="69" t="e">
        <f t="shared" si="14"/>
        <v>#REF!</v>
      </c>
      <c r="AN35" s="69" t="e">
        <f t="shared" si="14"/>
        <v>#REF!</v>
      </c>
      <c r="AO35" s="69" t="e">
        <f t="shared" si="14"/>
        <v>#REF!</v>
      </c>
      <c r="AP35" s="69" t="e">
        <f t="shared" si="14"/>
        <v>#REF!</v>
      </c>
      <c r="AS35" s="71"/>
    </row>
    <row r="36" spans="1:45" s="70" customFormat="1" x14ac:dyDescent="0.25">
      <c r="A36" s="81"/>
      <c r="B36" s="66" t="s">
        <v>58</v>
      </c>
      <c r="C36" s="67" t="s">
        <v>37</v>
      </c>
      <c r="D36" s="68"/>
      <c r="E36" s="68">
        <v>0</v>
      </c>
      <c r="F36" s="68">
        <v>0</v>
      </c>
      <c r="G36" s="68">
        <v>0</v>
      </c>
      <c r="H36" s="68"/>
      <c r="I36" s="68"/>
      <c r="J36" s="68">
        <v>0</v>
      </c>
      <c r="K36" s="68">
        <v>0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8">
        <v>0</v>
      </c>
      <c r="R36" s="68">
        <v>0</v>
      </c>
      <c r="S36" s="68">
        <v>0</v>
      </c>
      <c r="T36" s="68">
        <v>0</v>
      </c>
      <c r="U36" s="68">
        <v>0</v>
      </c>
      <c r="V36" s="68">
        <v>0</v>
      </c>
      <c r="W36" s="68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68">
        <v>0</v>
      </c>
      <c r="AD36" s="68">
        <v>0</v>
      </c>
      <c r="AE36" s="68">
        <v>0</v>
      </c>
      <c r="AF36" s="68">
        <v>0</v>
      </c>
      <c r="AG36" s="68">
        <v>0</v>
      </c>
      <c r="AH36" s="68">
        <v>0</v>
      </c>
      <c r="AI36" s="68">
        <v>0</v>
      </c>
      <c r="AJ36" s="68">
        <v>0</v>
      </c>
      <c r="AK36" s="90" t="e">
        <f>SUM(#REF!)</f>
        <v>#REF!</v>
      </c>
      <c r="AL36" s="69" t="e">
        <f>SUM(#REF!)</f>
        <v>#REF!</v>
      </c>
      <c r="AM36" s="69" t="e">
        <f>SUM(#REF!)</f>
        <v>#REF!</v>
      </c>
      <c r="AN36" s="69" t="e">
        <f>SUM(#REF!)</f>
        <v>#REF!</v>
      </c>
      <c r="AO36" s="69" t="e">
        <f>SUM(#REF!)</f>
        <v>#REF!</v>
      </c>
      <c r="AP36" s="69" t="e">
        <f>SUM(#REF!)</f>
        <v>#REF!</v>
      </c>
      <c r="AS36" s="71"/>
    </row>
    <row r="37" spans="1:45" s="70" customFormat="1" x14ac:dyDescent="0.25">
      <c r="A37" s="81"/>
      <c r="B37" s="66" t="s">
        <v>59</v>
      </c>
      <c r="C37" s="67" t="s">
        <v>60</v>
      </c>
      <c r="D37" s="68"/>
      <c r="E37" s="68">
        <f>SUM(E38:E73)</f>
        <v>98.5</v>
      </c>
      <c r="F37" s="68">
        <f>SUM(F38:F73)</f>
        <v>120.77200000000001</v>
      </c>
      <c r="G37" s="68">
        <f>SUM(G38:G73)</f>
        <v>0</v>
      </c>
      <c r="H37" s="68"/>
      <c r="I37" s="68"/>
      <c r="J37" s="68">
        <f t="shared" ref="J37:AJ37" si="15">SUM(J38:J73)</f>
        <v>1518.4247138409996</v>
      </c>
      <c r="K37" s="68">
        <f t="shared" si="15"/>
        <v>1037.3180283509996</v>
      </c>
      <c r="L37" s="68">
        <f t="shared" si="15"/>
        <v>181.62040300000001</v>
      </c>
      <c r="M37" s="68">
        <f t="shared" si="15"/>
        <v>0</v>
      </c>
      <c r="N37" s="68">
        <f t="shared" si="15"/>
        <v>1.3620000000000001</v>
      </c>
      <c r="O37" s="68">
        <f t="shared" si="15"/>
        <v>0</v>
      </c>
      <c r="P37" s="68">
        <f t="shared" si="15"/>
        <v>42.75</v>
      </c>
      <c r="Q37" s="68">
        <f t="shared" si="15"/>
        <v>15.35</v>
      </c>
      <c r="R37" s="68">
        <f t="shared" si="15"/>
        <v>0</v>
      </c>
      <c r="S37" s="68">
        <f t="shared" si="15"/>
        <v>16</v>
      </c>
      <c r="T37" s="68">
        <f t="shared" si="15"/>
        <v>0</v>
      </c>
      <c r="U37" s="68">
        <f t="shared" si="15"/>
        <v>0</v>
      </c>
      <c r="V37" s="68">
        <f t="shared" si="15"/>
        <v>5.25</v>
      </c>
      <c r="W37" s="68">
        <f t="shared" si="15"/>
        <v>37.14</v>
      </c>
      <c r="X37" s="68">
        <f t="shared" si="15"/>
        <v>0</v>
      </c>
      <c r="Y37" s="68">
        <f t="shared" si="15"/>
        <v>34.5</v>
      </c>
      <c r="Z37" s="68">
        <f t="shared" si="15"/>
        <v>66.92</v>
      </c>
      <c r="AA37" s="68">
        <f t="shared" si="15"/>
        <v>0</v>
      </c>
      <c r="AB37" s="68">
        <f t="shared" si="15"/>
        <v>98.5</v>
      </c>
      <c r="AC37" s="68">
        <f t="shared" si="15"/>
        <v>120.77200000000001</v>
      </c>
      <c r="AD37" s="68">
        <f t="shared" si="15"/>
        <v>0</v>
      </c>
      <c r="AE37" s="68">
        <f t="shared" si="15"/>
        <v>0</v>
      </c>
      <c r="AF37" s="68">
        <f t="shared" si="15"/>
        <v>177.64011856732199</v>
      </c>
      <c r="AG37" s="68">
        <f t="shared" si="15"/>
        <v>171.10211406000002</v>
      </c>
      <c r="AH37" s="68">
        <f t="shared" si="15"/>
        <v>109.15476292367799</v>
      </c>
      <c r="AI37" s="68">
        <f t="shared" si="15"/>
        <v>309.67577362399999</v>
      </c>
      <c r="AJ37" s="68">
        <f t="shared" si="15"/>
        <v>767.57276917499973</v>
      </c>
      <c r="AK37" s="69" t="e">
        <f>#REF!+#REF!+AK38+AK39+#REF!+#REF!+#REF!+#REF!+AK42+#REF!+#REF!+#REF!+#REF!+#REF!+#REF!</f>
        <v>#REF!</v>
      </c>
      <c r="AL37" s="69" t="e">
        <f>#REF!+#REF!+AL38+AL39+#REF!+#REF!+#REF!+#REF!+AL42+#REF!+#REF!+#REF!+#REF!+#REF!+#REF!</f>
        <v>#REF!</v>
      </c>
      <c r="AM37" s="69" t="e">
        <f>#REF!+#REF!+AM38+AM39+#REF!+#REF!+#REF!+#REF!+AM42+#REF!+#REF!+#REF!+#REF!+#REF!+#REF!</f>
        <v>#REF!</v>
      </c>
      <c r="AN37" s="69" t="e">
        <f>#REF!+#REF!+AN38+AN39+#REF!+#REF!+#REF!+#REF!+AN42+#REF!+#REF!+#REF!+#REF!+#REF!+#REF!</f>
        <v>#REF!</v>
      </c>
      <c r="AO37" s="69" t="e">
        <f>#REF!+#REF!+AO38+AO39+#REF!+#REF!+#REF!+#REF!+AO42+#REF!+#REF!+#REF!+#REF!+#REF!+#REF!</f>
        <v>#REF!</v>
      </c>
      <c r="AP37" s="69" t="e">
        <f>#REF!+#REF!+AP38+AP39+#REF!+#REF!+#REF!+#REF!+AP42+#REF!+#REF!+#REF!+#REF!+#REF!+#REF!</f>
        <v>#REF!</v>
      </c>
      <c r="AS37" s="71"/>
    </row>
    <row r="38" spans="1:45" s="79" customFormat="1" ht="31.5" x14ac:dyDescent="0.25">
      <c r="A38" s="72"/>
      <c r="B38" s="73"/>
      <c r="C38" s="74" t="s">
        <v>61</v>
      </c>
      <c r="D38" s="75" t="s">
        <v>46</v>
      </c>
      <c r="E38" s="75">
        <f t="shared" ref="E38:G73" si="16">AB38</f>
        <v>50</v>
      </c>
      <c r="F38" s="75">
        <f t="shared" si="16"/>
        <v>0.27</v>
      </c>
      <c r="G38" s="75">
        <f t="shared" si="16"/>
        <v>0</v>
      </c>
      <c r="H38" s="75">
        <v>2011</v>
      </c>
      <c r="I38" s="75">
        <v>2020</v>
      </c>
      <c r="J38" s="75">
        <v>401.30887387999996</v>
      </c>
      <c r="K38" s="75">
        <v>233.79522379999997</v>
      </c>
      <c r="L38" s="75">
        <v>62.81</v>
      </c>
      <c r="M38" s="75">
        <v>0</v>
      </c>
      <c r="N38" s="75">
        <v>0</v>
      </c>
      <c r="O38" s="75">
        <v>0</v>
      </c>
      <c r="P38" s="75">
        <v>25</v>
      </c>
      <c r="Q38" s="75">
        <v>0.27</v>
      </c>
      <c r="R38" s="75">
        <v>0</v>
      </c>
      <c r="S38" s="75">
        <v>0</v>
      </c>
      <c r="T38" s="75">
        <v>0</v>
      </c>
      <c r="U38" s="75">
        <v>0</v>
      </c>
      <c r="V38" s="75">
        <v>0</v>
      </c>
      <c r="W38" s="75">
        <v>0</v>
      </c>
      <c r="X38" s="75">
        <v>0</v>
      </c>
      <c r="Y38" s="75">
        <v>25</v>
      </c>
      <c r="Z38" s="75">
        <v>0</v>
      </c>
      <c r="AA38" s="75">
        <v>0</v>
      </c>
      <c r="AB38" s="75">
        <f>M38+P38+S38+V38+Y38</f>
        <v>50</v>
      </c>
      <c r="AC38" s="75">
        <f>N38+Q38+T38+W38+Z38</f>
        <v>0.27</v>
      </c>
      <c r="AD38" s="75">
        <f>O38+R38+U38+X38+AA38</f>
        <v>0</v>
      </c>
      <c r="AE38" s="76">
        <v>0</v>
      </c>
      <c r="AF38" s="76">
        <v>27.256819080000007</v>
      </c>
      <c r="AG38" s="76">
        <v>69.478934320000008</v>
      </c>
      <c r="AH38" s="76">
        <v>31.68192973999999</v>
      </c>
      <c r="AI38" s="76">
        <v>40.517232249999992</v>
      </c>
      <c r="AJ38" s="76">
        <f>SUM(AE38:AI38)</f>
        <v>168.93491539000001</v>
      </c>
      <c r="AK38" s="77"/>
      <c r="AL38" s="78"/>
      <c r="AM38" s="78"/>
      <c r="AN38" s="78"/>
      <c r="AO38" s="78"/>
      <c r="AP38" s="78"/>
      <c r="AS38" s="80"/>
    </row>
    <row r="39" spans="1:45" s="79" customFormat="1" ht="63" x14ac:dyDescent="0.25">
      <c r="A39" s="72"/>
      <c r="B39" s="73"/>
      <c r="C39" s="74" t="s">
        <v>62</v>
      </c>
      <c r="D39" s="75" t="s">
        <v>46</v>
      </c>
      <c r="E39" s="75">
        <f t="shared" si="16"/>
        <v>32</v>
      </c>
      <c r="F39" s="75">
        <f t="shared" si="16"/>
        <v>3.19</v>
      </c>
      <c r="G39" s="75">
        <f t="shared" si="16"/>
        <v>0</v>
      </c>
      <c r="H39" s="75">
        <v>2014</v>
      </c>
      <c r="I39" s="75">
        <v>2018</v>
      </c>
      <c r="J39" s="75">
        <v>347.9957824</v>
      </c>
      <c r="K39" s="75">
        <v>337.56374842000002</v>
      </c>
      <c r="L39" s="75">
        <v>69.697858819999993</v>
      </c>
      <c r="M39" s="75">
        <v>0</v>
      </c>
      <c r="N39" s="75">
        <v>0</v>
      </c>
      <c r="O39" s="75">
        <v>0</v>
      </c>
      <c r="P39" s="75">
        <v>16</v>
      </c>
      <c r="Q39" s="75">
        <v>3.19</v>
      </c>
      <c r="R39" s="75">
        <v>0</v>
      </c>
      <c r="S39" s="75">
        <v>16</v>
      </c>
      <c r="T39" s="75">
        <v>0</v>
      </c>
      <c r="U39" s="75">
        <v>0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f t="shared" ref="AB39:AD54" si="17">M39+P39+S39+V39+Y39</f>
        <v>32</v>
      </c>
      <c r="AC39" s="75">
        <f t="shared" si="17"/>
        <v>3.19</v>
      </c>
      <c r="AD39" s="75">
        <f t="shared" si="17"/>
        <v>0</v>
      </c>
      <c r="AE39" s="76">
        <v>0</v>
      </c>
      <c r="AF39" s="76">
        <v>98.832639526321998</v>
      </c>
      <c r="AG39" s="76">
        <v>100.76605252</v>
      </c>
      <c r="AH39" s="76">
        <v>38.84703153367802</v>
      </c>
      <c r="AI39" s="76">
        <v>29.420199999999994</v>
      </c>
      <c r="AJ39" s="76">
        <f t="shared" ref="AJ39:AJ72" si="18">SUM(AE39:AI39)</f>
        <v>267.86592358000007</v>
      </c>
      <c r="AK39" s="77"/>
      <c r="AL39" s="78"/>
      <c r="AM39" s="78"/>
      <c r="AN39" s="78"/>
      <c r="AO39" s="78"/>
      <c r="AP39" s="78"/>
      <c r="AS39" s="80"/>
    </row>
    <row r="40" spans="1:45" s="79" customFormat="1" ht="31.5" x14ac:dyDescent="0.25">
      <c r="A40" s="72"/>
      <c r="B40" s="73"/>
      <c r="C40" s="74" t="s">
        <v>63</v>
      </c>
      <c r="D40" s="75" t="s">
        <v>39</v>
      </c>
      <c r="E40" s="75">
        <f t="shared" si="16"/>
        <v>0</v>
      </c>
      <c r="F40" s="75">
        <f t="shared" si="16"/>
        <v>2.4</v>
      </c>
      <c r="G40" s="75">
        <f t="shared" si="16"/>
        <v>0</v>
      </c>
      <c r="H40" s="75">
        <v>2020</v>
      </c>
      <c r="I40" s="75">
        <v>2020</v>
      </c>
      <c r="J40" s="75">
        <v>20.796984339999998</v>
      </c>
      <c r="K40" s="75">
        <v>20.796984339999998</v>
      </c>
      <c r="L40" s="75">
        <v>0</v>
      </c>
      <c r="M40" s="75">
        <v>0</v>
      </c>
      <c r="N40" s="75">
        <v>0</v>
      </c>
      <c r="O40" s="75">
        <v>0</v>
      </c>
      <c r="P40" s="75">
        <v>0</v>
      </c>
      <c r="Q40" s="75">
        <v>0</v>
      </c>
      <c r="R40" s="75">
        <v>0</v>
      </c>
      <c r="S40" s="75">
        <v>0</v>
      </c>
      <c r="T40" s="75">
        <v>0</v>
      </c>
      <c r="U40" s="75">
        <v>0</v>
      </c>
      <c r="V40" s="75">
        <v>0</v>
      </c>
      <c r="W40" s="75">
        <v>0</v>
      </c>
      <c r="X40" s="75">
        <v>0</v>
      </c>
      <c r="Y40" s="75">
        <v>0</v>
      </c>
      <c r="Z40" s="75">
        <v>2.4</v>
      </c>
      <c r="AA40" s="75">
        <v>0</v>
      </c>
      <c r="AB40" s="75">
        <f t="shared" si="17"/>
        <v>0</v>
      </c>
      <c r="AC40" s="75">
        <f t="shared" si="17"/>
        <v>2.4</v>
      </c>
      <c r="AD40" s="75">
        <f t="shared" si="17"/>
        <v>0</v>
      </c>
      <c r="AE40" s="76">
        <v>0</v>
      </c>
      <c r="AF40" s="76">
        <v>0</v>
      </c>
      <c r="AG40" s="76">
        <v>0</v>
      </c>
      <c r="AH40" s="76">
        <v>0</v>
      </c>
      <c r="AI40" s="76">
        <v>19.756345122999999</v>
      </c>
      <c r="AJ40" s="76">
        <f t="shared" si="18"/>
        <v>19.756345122999999</v>
      </c>
      <c r="AK40" s="77"/>
      <c r="AL40" s="78"/>
      <c r="AM40" s="78"/>
      <c r="AN40" s="78"/>
      <c r="AO40" s="78"/>
      <c r="AP40" s="78"/>
      <c r="AS40" s="80"/>
    </row>
    <row r="41" spans="1:45" s="79" customFormat="1" ht="31.5" x14ac:dyDescent="0.25">
      <c r="A41" s="72"/>
      <c r="B41" s="73"/>
      <c r="C41" s="74" t="s">
        <v>64</v>
      </c>
      <c r="D41" s="75" t="s">
        <v>39</v>
      </c>
      <c r="E41" s="75">
        <f t="shared" si="16"/>
        <v>0</v>
      </c>
      <c r="F41" s="75">
        <f t="shared" si="16"/>
        <v>0.2</v>
      </c>
      <c r="G41" s="75">
        <f t="shared" si="16"/>
        <v>0</v>
      </c>
      <c r="H41" s="75">
        <v>2020</v>
      </c>
      <c r="I41" s="75">
        <v>2020</v>
      </c>
      <c r="J41" s="75">
        <v>1.7330777999999998</v>
      </c>
      <c r="K41" s="75">
        <v>1.7330777999999998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75">
        <v>0</v>
      </c>
      <c r="R41" s="75">
        <v>0</v>
      </c>
      <c r="S41" s="75">
        <v>0</v>
      </c>
      <c r="T41" s="75">
        <v>0</v>
      </c>
      <c r="U41" s="75">
        <v>0</v>
      </c>
      <c r="V41" s="75">
        <v>0</v>
      </c>
      <c r="W41" s="75">
        <v>0</v>
      </c>
      <c r="X41" s="75">
        <v>0</v>
      </c>
      <c r="Y41" s="75">
        <v>0</v>
      </c>
      <c r="Z41" s="75">
        <v>0.2</v>
      </c>
      <c r="AA41" s="75">
        <v>0</v>
      </c>
      <c r="AB41" s="75">
        <f t="shared" si="17"/>
        <v>0</v>
      </c>
      <c r="AC41" s="75">
        <f t="shared" si="17"/>
        <v>0.2</v>
      </c>
      <c r="AD41" s="75">
        <f t="shared" si="17"/>
        <v>0</v>
      </c>
      <c r="AE41" s="76">
        <v>0</v>
      </c>
      <c r="AF41" s="76">
        <v>0</v>
      </c>
      <c r="AG41" s="76">
        <v>0</v>
      </c>
      <c r="AH41" s="76">
        <v>0</v>
      </c>
      <c r="AI41" s="76">
        <v>1.6464239099999998</v>
      </c>
      <c r="AJ41" s="76">
        <f t="shared" si="18"/>
        <v>1.6464239099999998</v>
      </c>
      <c r="AK41" s="77"/>
      <c r="AL41" s="78"/>
      <c r="AM41" s="78"/>
      <c r="AN41" s="78"/>
      <c r="AO41" s="78"/>
      <c r="AP41" s="78"/>
      <c r="AS41" s="80"/>
    </row>
    <row r="42" spans="1:45" s="79" customFormat="1" ht="47.25" customHeight="1" x14ac:dyDescent="0.25">
      <c r="A42" s="72"/>
      <c r="B42" s="73"/>
      <c r="C42" s="74" t="s">
        <v>65</v>
      </c>
      <c r="D42" s="75" t="s">
        <v>39</v>
      </c>
      <c r="E42" s="75">
        <f t="shared" si="16"/>
        <v>0</v>
      </c>
      <c r="F42" s="75">
        <f t="shared" si="16"/>
        <v>0.60000000000000009</v>
      </c>
      <c r="G42" s="75">
        <f t="shared" si="16"/>
        <v>0</v>
      </c>
      <c r="H42" s="75">
        <v>2015</v>
      </c>
      <c r="I42" s="75">
        <v>2016</v>
      </c>
      <c r="J42" s="75">
        <v>0.67821680000000006</v>
      </c>
      <c r="K42" s="75">
        <v>0.67821680000000006</v>
      </c>
      <c r="L42" s="75">
        <v>0.67821680000000006</v>
      </c>
      <c r="M42" s="75">
        <v>0</v>
      </c>
      <c r="N42" s="75">
        <v>0.60000000000000009</v>
      </c>
      <c r="O42" s="75">
        <v>0</v>
      </c>
      <c r="P42" s="75">
        <v>0</v>
      </c>
      <c r="Q42" s="75">
        <v>0</v>
      </c>
      <c r="R42" s="75">
        <v>0</v>
      </c>
      <c r="S42" s="75">
        <v>0</v>
      </c>
      <c r="T42" s="75">
        <v>0</v>
      </c>
      <c r="U42" s="75">
        <v>0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f t="shared" si="17"/>
        <v>0</v>
      </c>
      <c r="AC42" s="75">
        <f t="shared" si="17"/>
        <v>0.60000000000000009</v>
      </c>
      <c r="AD42" s="75">
        <f t="shared" si="17"/>
        <v>0</v>
      </c>
      <c r="AE42" s="76">
        <v>0</v>
      </c>
      <c r="AF42" s="76">
        <v>0</v>
      </c>
      <c r="AG42" s="76">
        <v>0</v>
      </c>
      <c r="AH42" s="76">
        <v>0</v>
      </c>
      <c r="AI42" s="76">
        <v>0</v>
      </c>
      <c r="AJ42" s="76">
        <f t="shared" si="18"/>
        <v>0</v>
      </c>
      <c r="AK42" s="77"/>
      <c r="AL42" s="78"/>
      <c r="AM42" s="78"/>
      <c r="AN42" s="78"/>
      <c r="AO42" s="78"/>
      <c r="AP42" s="78"/>
      <c r="AS42" s="80"/>
    </row>
    <row r="43" spans="1:45" s="79" customFormat="1" ht="47.25" x14ac:dyDescent="0.25">
      <c r="A43" s="72"/>
      <c r="B43" s="73"/>
      <c r="C43" s="74" t="s">
        <v>66</v>
      </c>
      <c r="D43" s="75" t="s">
        <v>39</v>
      </c>
      <c r="E43" s="75">
        <f t="shared" si="16"/>
        <v>0</v>
      </c>
      <c r="F43" s="75">
        <f t="shared" si="16"/>
        <v>0.53</v>
      </c>
      <c r="G43" s="75">
        <f t="shared" si="16"/>
        <v>0</v>
      </c>
      <c r="H43" s="75">
        <v>2015</v>
      </c>
      <c r="I43" s="75">
        <v>2016</v>
      </c>
      <c r="J43" s="75">
        <v>0.61406727999999988</v>
      </c>
      <c r="K43" s="75">
        <v>0.61406727999999988</v>
      </c>
      <c r="L43" s="75">
        <v>0.61406727999999988</v>
      </c>
      <c r="M43" s="75">
        <v>0</v>
      </c>
      <c r="N43" s="75">
        <v>0.53</v>
      </c>
      <c r="O43" s="75">
        <v>0</v>
      </c>
      <c r="P43" s="75">
        <v>0</v>
      </c>
      <c r="Q43" s="75">
        <v>0</v>
      </c>
      <c r="R43" s="75">
        <v>0</v>
      </c>
      <c r="S43" s="75">
        <v>0</v>
      </c>
      <c r="T43" s="75">
        <v>0</v>
      </c>
      <c r="U43" s="75">
        <v>0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f t="shared" si="17"/>
        <v>0</v>
      </c>
      <c r="AC43" s="75">
        <f t="shared" si="17"/>
        <v>0.53</v>
      </c>
      <c r="AD43" s="75">
        <f t="shared" si="17"/>
        <v>0</v>
      </c>
      <c r="AE43" s="76">
        <v>0</v>
      </c>
      <c r="AF43" s="76">
        <v>0</v>
      </c>
      <c r="AG43" s="76">
        <v>0</v>
      </c>
      <c r="AH43" s="76">
        <v>0</v>
      </c>
      <c r="AI43" s="76">
        <v>0</v>
      </c>
      <c r="AJ43" s="76">
        <f t="shared" si="18"/>
        <v>0</v>
      </c>
      <c r="AK43" s="77"/>
      <c r="AL43" s="78"/>
      <c r="AM43" s="78"/>
      <c r="AN43" s="78"/>
      <c r="AO43" s="78"/>
      <c r="AP43" s="78"/>
      <c r="AS43" s="80"/>
    </row>
    <row r="44" spans="1:45" s="79" customFormat="1" ht="31.5" x14ac:dyDescent="0.25">
      <c r="A44" s="72"/>
      <c r="B44" s="73"/>
      <c r="C44" s="74" t="s">
        <v>67</v>
      </c>
      <c r="D44" s="75" t="s">
        <v>39</v>
      </c>
      <c r="E44" s="75">
        <f t="shared" si="16"/>
        <v>0</v>
      </c>
      <c r="F44" s="75">
        <f t="shared" si="16"/>
        <v>7.0000000000000007E-2</v>
      </c>
      <c r="G44" s="75">
        <f t="shared" si="16"/>
        <v>0</v>
      </c>
      <c r="H44" s="75">
        <v>2015</v>
      </c>
      <c r="I44" s="75">
        <v>2016</v>
      </c>
      <c r="J44" s="75">
        <v>7.7569659999999999E-2</v>
      </c>
      <c r="K44" s="75">
        <v>7.7569659999999999E-2</v>
      </c>
      <c r="L44" s="75">
        <v>7.7569659999999999E-2</v>
      </c>
      <c r="M44" s="75">
        <v>0</v>
      </c>
      <c r="N44" s="75">
        <v>7.0000000000000007E-2</v>
      </c>
      <c r="O44" s="75">
        <v>0</v>
      </c>
      <c r="P44" s="75">
        <v>0</v>
      </c>
      <c r="Q44" s="75">
        <v>0</v>
      </c>
      <c r="R44" s="75">
        <v>0</v>
      </c>
      <c r="S44" s="75">
        <v>0</v>
      </c>
      <c r="T44" s="75">
        <v>0</v>
      </c>
      <c r="U44" s="75">
        <v>0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f t="shared" si="17"/>
        <v>0</v>
      </c>
      <c r="AC44" s="75">
        <f t="shared" si="17"/>
        <v>7.0000000000000007E-2</v>
      </c>
      <c r="AD44" s="75">
        <f t="shared" si="17"/>
        <v>0</v>
      </c>
      <c r="AE44" s="76">
        <v>0</v>
      </c>
      <c r="AF44" s="76">
        <v>0</v>
      </c>
      <c r="AG44" s="76">
        <v>0</v>
      </c>
      <c r="AH44" s="76">
        <v>0</v>
      </c>
      <c r="AI44" s="76">
        <v>0</v>
      </c>
      <c r="AJ44" s="76">
        <f t="shared" si="18"/>
        <v>0</v>
      </c>
      <c r="AK44" s="77"/>
      <c r="AL44" s="78"/>
      <c r="AM44" s="78"/>
      <c r="AN44" s="78"/>
      <c r="AO44" s="78"/>
      <c r="AP44" s="78"/>
      <c r="AS44" s="80"/>
    </row>
    <row r="45" spans="1:45" s="79" customFormat="1" ht="31.5" x14ac:dyDescent="0.25">
      <c r="A45" s="72"/>
      <c r="B45" s="73"/>
      <c r="C45" s="74" t="s">
        <v>68</v>
      </c>
      <c r="D45" s="75" t="s">
        <v>39</v>
      </c>
      <c r="E45" s="75">
        <f t="shared" si="16"/>
        <v>0</v>
      </c>
      <c r="F45" s="75">
        <f t="shared" si="16"/>
        <v>0.05</v>
      </c>
      <c r="G45" s="75">
        <f t="shared" si="16"/>
        <v>0</v>
      </c>
      <c r="H45" s="75">
        <v>2015</v>
      </c>
      <c r="I45" s="75">
        <v>2016</v>
      </c>
      <c r="J45" s="75">
        <v>5.7450660000000001E-2</v>
      </c>
      <c r="K45" s="75">
        <v>5.7450660000000001E-2</v>
      </c>
      <c r="L45" s="75">
        <v>5.7450660000000001E-2</v>
      </c>
      <c r="M45" s="75">
        <v>0</v>
      </c>
      <c r="N45" s="75">
        <v>0.05</v>
      </c>
      <c r="O45" s="75">
        <v>0</v>
      </c>
      <c r="P45" s="75">
        <v>0</v>
      </c>
      <c r="Q45" s="75">
        <v>0</v>
      </c>
      <c r="R45" s="75">
        <v>0</v>
      </c>
      <c r="S45" s="75">
        <v>0</v>
      </c>
      <c r="T45" s="75">
        <v>0</v>
      </c>
      <c r="U45" s="75">
        <v>0</v>
      </c>
      <c r="V45" s="75">
        <v>0</v>
      </c>
      <c r="W45" s="75">
        <v>0</v>
      </c>
      <c r="X45" s="75">
        <v>0</v>
      </c>
      <c r="Y45" s="75">
        <v>0</v>
      </c>
      <c r="Z45" s="75">
        <v>0</v>
      </c>
      <c r="AA45" s="75">
        <v>0</v>
      </c>
      <c r="AB45" s="75">
        <f t="shared" si="17"/>
        <v>0</v>
      </c>
      <c r="AC45" s="75">
        <f t="shared" si="17"/>
        <v>0.05</v>
      </c>
      <c r="AD45" s="75">
        <f t="shared" si="17"/>
        <v>0</v>
      </c>
      <c r="AE45" s="76">
        <v>0</v>
      </c>
      <c r="AF45" s="76">
        <v>0</v>
      </c>
      <c r="AG45" s="76">
        <v>0</v>
      </c>
      <c r="AH45" s="76">
        <v>0</v>
      </c>
      <c r="AI45" s="76">
        <v>0</v>
      </c>
      <c r="AJ45" s="76">
        <f t="shared" si="18"/>
        <v>0</v>
      </c>
      <c r="AK45" s="77"/>
      <c r="AL45" s="78"/>
      <c r="AM45" s="78"/>
      <c r="AN45" s="78"/>
      <c r="AO45" s="78"/>
      <c r="AP45" s="78"/>
      <c r="AS45" s="80"/>
    </row>
    <row r="46" spans="1:45" s="79" customFormat="1" ht="47.25" x14ac:dyDescent="0.25">
      <c r="A46" s="72"/>
      <c r="B46" s="73"/>
      <c r="C46" s="74" t="s">
        <v>69</v>
      </c>
      <c r="D46" s="75" t="s">
        <v>39</v>
      </c>
      <c r="E46" s="75">
        <f t="shared" si="16"/>
        <v>0</v>
      </c>
      <c r="F46" s="75">
        <f t="shared" si="16"/>
        <v>2.5000000000000001E-2</v>
      </c>
      <c r="G46" s="75">
        <f t="shared" si="16"/>
        <v>0</v>
      </c>
      <c r="H46" s="75">
        <v>2015</v>
      </c>
      <c r="I46" s="75">
        <v>2016</v>
      </c>
      <c r="J46" s="75">
        <v>8.4667359999999997E-2</v>
      </c>
      <c r="K46" s="75">
        <v>8.4667359999999997E-2</v>
      </c>
      <c r="L46" s="75">
        <v>8.4667359999999997E-2</v>
      </c>
      <c r="M46" s="75">
        <v>0</v>
      </c>
      <c r="N46" s="75">
        <v>2.5000000000000001E-2</v>
      </c>
      <c r="O46" s="75">
        <v>0</v>
      </c>
      <c r="P46" s="75">
        <v>0</v>
      </c>
      <c r="Q46" s="75">
        <v>0</v>
      </c>
      <c r="R46" s="75">
        <v>0</v>
      </c>
      <c r="S46" s="75">
        <v>0</v>
      </c>
      <c r="T46" s="75">
        <v>0</v>
      </c>
      <c r="U46" s="75">
        <v>0</v>
      </c>
      <c r="V46" s="75">
        <v>0</v>
      </c>
      <c r="W46" s="75">
        <v>0</v>
      </c>
      <c r="X46" s="75">
        <v>0</v>
      </c>
      <c r="Y46" s="75">
        <v>0</v>
      </c>
      <c r="Z46" s="75">
        <v>0</v>
      </c>
      <c r="AA46" s="75">
        <v>0</v>
      </c>
      <c r="AB46" s="75">
        <f t="shared" si="17"/>
        <v>0</v>
      </c>
      <c r="AC46" s="75">
        <f t="shared" si="17"/>
        <v>2.5000000000000001E-2</v>
      </c>
      <c r="AD46" s="75">
        <f t="shared" si="17"/>
        <v>0</v>
      </c>
      <c r="AE46" s="76">
        <v>0</v>
      </c>
      <c r="AF46" s="76">
        <v>0</v>
      </c>
      <c r="AG46" s="76">
        <v>0</v>
      </c>
      <c r="AH46" s="76">
        <v>0</v>
      </c>
      <c r="AI46" s="76">
        <v>0</v>
      </c>
      <c r="AJ46" s="76">
        <f t="shared" si="18"/>
        <v>0</v>
      </c>
      <c r="AK46" s="77"/>
      <c r="AL46" s="78"/>
      <c r="AM46" s="78"/>
      <c r="AN46" s="78"/>
      <c r="AO46" s="78"/>
      <c r="AP46" s="78"/>
      <c r="AS46" s="80"/>
    </row>
    <row r="47" spans="1:45" s="79" customFormat="1" ht="31.5" x14ac:dyDescent="0.25">
      <c r="A47" s="72"/>
      <c r="B47" s="73"/>
      <c r="C47" s="74" t="s">
        <v>70</v>
      </c>
      <c r="D47" s="75" t="s">
        <v>39</v>
      </c>
      <c r="E47" s="75">
        <f t="shared" si="16"/>
        <v>0</v>
      </c>
      <c r="F47" s="75">
        <f t="shared" si="16"/>
        <v>8.6999999999999994E-2</v>
      </c>
      <c r="G47" s="75">
        <f t="shared" si="16"/>
        <v>0</v>
      </c>
      <c r="H47" s="75">
        <v>2015</v>
      </c>
      <c r="I47" s="75">
        <v>2016</v>
      </c>
      <c r="J47" s="75">
        <v>2.6572419999999999E-2</v>
      </c>
      <c r="K47" s="75">
        <v>2.6572419999999999E-2</v>
      </c>
      <c r="L47" s="75">
        <v>2.6572419999999999E-2</v>
      </c>
      <c r="M47" s="75">
        <v>0</v>
      </c>
      <c r="N47" s="75">
        <v>8.6999999999999994E-2</v>
      </c>
      <c r="O47" s="75">
        <v>0</v>
      </c>
      <c r="P47" s="75">
        <v>0</v>
      </c>
      <c r="Q47" s="75">
        <v>0</v>
      </c>
      <c r="R47" s="75">
        <v>0</v>
      </c>
      <c r="S47" s="75">
        <v>0</v>
      </c>
      <c r="T47" s="75">
        <v>0</v>
      </c>
      <c r="U47" s="75">
        <v>0</v>
      </c>
      <c r="V47" s="75">
        <v>0</v>
      </c>
      <c r="W47" s="75">
        <v>0</v>
      </c>
      <c r="X47" s="75">
        <v>0</v>
      </c>
      <c r="Y47" s="75">
        <v>0</v>
      </c>
      <c r="Z47" s="75">
        <v>0</v>
      </c>
      <c r="AA47" s="75">
        <v>0</v>
      </c>
      <c r="AB47" s="75">
        <f t="shared" si="17"/>
        <v>0</v>
      </c>
      <c r="AC47" s="75">
        <f t="shared" si="17"/>
        <v>8.6999999999999994E-2</v>
      </c>
      <c r="AD47" s="75">
        <f t="shared" si="17"/>
        <v>0</v>
      </c>
      <c r="AE47" s="76">
        <v>0</v>
      </c>
      <c r="AF47" s="76">
        <v>0</v>
      </c>
      <c r="AG47" s="76">
        <v>0</v>
      </c>
      <c r="AH47" s="76">
        <v>0</v>
      </c>
      <c r="AI47" s="76">
        <v>0</v>
      </c>
      <c r="AJ47" s="76">
        <f t="shared" si="18"/>
        <v>0</v>
      </c>
      <c r="AK47" s="77"/>
      <c r="AL47" s="78"/>
      <c r="AM47" s="78"/>
      <c r="AN47" s="78"/>
      <c r="AO47" s="78"/>
      <c r="AP47" s="78"/>
      <c r="AS47" s="80"/>
    </row>
    <row r="48" spans="1:45" s="79" customFormat="1" x14ac:dyDescent="0.25">
      <c r="A48" s="72"/>
      <c r="B48" s="73"/>
      <c r="C48" s="74" t="s">
        <v>71</v>
      </c>
      <c r="D48" s="75" t="s">
        <v>39</v>
      </c>
      <c r="E48" s="75">
        <f t="shared" si="16"/>
        <v>0</v>
      </c>
      <c r="F48" s="75">
        <f t="shared" si="16"/>
        <v>24.259999999999998</v>
      </c>
      <c r="G48" s="75">
        <f t="shared" si="16"/>
        <v>0</v>
      </c>
      <c r="H48" s="75">
        <v>2017</v>
      </c>
      <c r="I48" s="75">
        <v>2020</v>
      </c>
      <c r="J48" s="75">
        <v>47.086953639999997</v>
      </c>
      <c r="K48" s="75">
        <v>47.086953639999997</v>
      </c>
      <c r="L48" s="75">
        <v>0</v>
      </c>
      <c r="M48" s="75">
        <v>0</v>
      </c>
      <c r="N48" s="75">
        <v>0</v>
      </c>
      <c r="O48" s="75">
        <v>0</v>
      </c>
      <c r="P48" s="75">
        <v>0</v>
      </c>
      <c r="Q48" s="75">
        <v>2.61</v>
      </c>
      <c r="R48" s="75">
        <v>0</v>
      </c>
      <c r="S48" s="75">
        <v>0</v>
      </c>
      <c r="T48" s="75">
        <v>0</v>
      </c>
      <c r="U48" s="75">
        <v>0</v>
      </c>
      <c r="V48" s="75">
        <v>0</v>
      </c>
      <c r="W48" s="75">
        <v>7.98</v>
      </c>
      <c r="X48" s="75">
        <v>0</v>
      </c>
      <c r="Y48" s="75">
        <v>0</v>
      </c>
      <c r="Z48" s="75">
        <v>13.67</v>
      </c>
      <c r="AA48" s="75">
        <v>0</v>
      </c>
      <c r="AB48" s="75">
        <f t="shared" si="17"/>
        <v>0</v>
      </c>
      <c r="AC48" s="75">
        <f t="shared" si="17"/>
        <v>24.259999999999998</v>
      </c>
      <c r="AD48" s="75">
        <f t="shared" si="17"/>
        <v>0</v>
      </c>
      <c r="AE48" s="76">
        <v>0</v>
      </c>
      <c r="AF48" s="76">
        <v>4.1977526499999991</v>
      </c>
      <c r="AG48" s="76">
        <v>0.22093435000000028</v>
      </c>
      <c r="AH48" s="76">
        <v>14.474679331999999</v>
      </c>
      <c r="AI48" s="76">
        <v>15.651999204000001</v>
      </c>
      <c r="AJ48" s="76">
        <f t="shared" si="18"/>
        <v>34.545365535999998</v>
      </c>
      <c r="AK48" s="77"/>
      <c r="AL48" s="78"/>
      <c r="AM48" s="78"/>
      <c r="AN48" s="78"/>
      <c r="AO48" s="78"/>
      <c r="AP48" s="78"/>
      <c r="AS48" s="80"/>
    </row>
    <row r="49" spans="1:45" s="79" customFormat="1" x14ac:dyDescent="0.25">
      <c r="A49" s="72"/>
      <c r="B49" s="73"/>
      <c r="C49" s="74" t="s">
        <v>72</v>
      </c>
      <c r="D49" s="75" t="s">
        <v>39</v>
      </c>
      <c r="E49" s="75">
        <f t="shared" si="16"/>
        <v>0</v>
      </c>
      <c r="F49" s="75">
        <f t="shared" si="16"/>
        <v>0</v>
      </c>
      <c r="G49" s="75">
        <f t="shared" si="16"/>
        <v>0</v>
      </c>
      <c r="H49" s="75">
        <v>2015</v>
      </c>
      <c r="I49" s="75">
        <v>2015</v>
      </c>
      <c r="J49" s="75">
        <v>0.1298</v>
      </c>
      <c r="K49" s="75">
        <v>0.1298</v>
      </c>
      <c r="L49" s="75">
        <v>0</v>
      </c>
      <c r="M49" s="75">
        <v>0</v>
      </c>
      <c r="N49" s="75">
        <v>0</v>
      </c>
      <c r="O49" s="75">
        <v>0</v>
      </c>
      <c r="P49" s="75">
        <v>0</v>
      </c>
      <c r="Q49" s="75">
        <v>0</v>
      </c>
      <c r="R49" s="75">
        <v>0</v>
      </c>
      <c r="S49" s="75">
        <v>0</v>
      </c>
      <c r="T49" s="75">
        <v>0</v>
      </c>
      <c r="U49" s="75">
        <v>0</v>
      </c>
      <c r="V49" s="75">
        <v>0</v>
      </c>
      <c r="W49" s="75">
        <v>0</v>
      </c>
      <c r="X49" s="75">
        <v>0</v>
      </c>
      <c r="Y49" s="75">
        <v>0</v>
      </c>
      <c r="Z49" s="75">
        <v>0</v>
      </c>
      <c r="AA49" s="75">
        <v>0</v>
      </c>
      <c r="AB49" s="75">
        <f t="shared" si="17"/>
        <v>0</v>
      </c>
      <c r="AC49" s="75">
        <f t="shared" si="17"/>
        <v>0</v>
      </c>
      <c r="AD49" s="75">
        <f t="shared" si="17"/>
        <v>0</v>
      </c>
      <c r="AE49" s="76">
        <v>0</v>
      </c>
      <c r="AF49" s="76">
        <v>0.1298</v>
      </c>
      <c r="AG49" s="76">
        <v>0</v>
      </c>
      <c r="AH49" s="76">
        <v>0</v>
      </c>
      <c r="AI49" s="76">
        <v>0</v>
      </c>
      <c r="AJ49" s="76">
        <f t="shared" si="18"/>
        <v>0.1298</v>
      </c>
      <c r="AK49" s="77"/>
      <c r="AL49" s="78"/>
      <c r="AM49" s="78"/>
      <c r="AN49" s="78"/>
      <c r="AO49" s="78"/>
      <c r="AP49" s="78"/>
      <c r="AS49" s="80"/>
    </row>
    <row r="50" spans="1:45" s="79" customFormat="1" x14ac:dyDescent="0.25">
      <c r="A50" s="72"/>
      <c r="B50" s="73"/>
      <c r="C50" s="74" t="s">
        <v>73</v>
      </c>
      <c r="D50" s="75" t="s">
        <v>39</v>
      </c>
      <c r="E50" s="75">
        <f t="shared" si="16"/>
        <v>0</v>
      </c>
      <c r="F50" s="75">
        <f t="shared" si="16"/>
        <v>0</v>
      </c>
      <c r="G50" s="75">
        <f t="shared" si="16"/>
        <v>0</v>
      </c>
      <c r="H50" s="75">
        <v>2015</v>
      </c>
      <c r="I50" s="75">
        <v>2015</v>
      </c>
      <c r="J50" s="75">
        <v>0.50149999999999995</v>
      </c>
      <c r="K50" s="75">
        <v>0.50149999999999995</v>
      </c>
      <c r="L50" s="75">
        <v>0</v>
      </c>
      <c r="M50" s="75">
        <v>0</v>
      </c>
      <c r="N50" s="75">
        <v>0</v>
      </c>
      <c r="O50" s="75">
        <v>0</v>
      </c>
      <c r="P50" s="75">
        <v>0</v>
      </c>
      <c r="Q50" s="75">
        <v>0</v>
      </c>
      <c r="R50" s="75">
        <v>0</v>
      </c>
      <c r="S50" s="75">
        <v>0</v>
      </c>
      <c r="T50" s="75">
        <v>0</v>
      </c>
      <c r="U50" s="75">
        <v>0</v>
      </c>
      <c r="V50" s="75">
        <v>0</v>
      </c>
      <c r="W50" s="75">
        <v>0</v>
      </c>
      <c r="X50" s="75">
        <v>0</v>
      </c>
      <c r="Y50" s="75">
        <v>0</v>
      </c>
      <c r="Z50" s="75">
        <v>0</v>
      </c>
      <c r="AA50" s="75">
        <v>0</v>
      </c>
      <c r="AB50" s="75">
        <f t="shared" si="17"/>
        <v>0</v>
      </c>
      <c r="AC50" s="75">
        <f t="shared" si="17"/>
        <v>0</v>
      </c>
      <c r="AD50" s="75">
        <f t="shared" si="17"/>
        <v>0</v>
      </c>
      <c r="AE50" s="76">
        <v>0</v>
      </c>
      <c r="AF50" s="76">
        <v>0.50149999999999995</v>
      </c>
      <c r="AG50" s="76">
        <v>0</v>
      </c>
      <c r="AH50" s="76">
        <v>0</v>
      </c>
      <c r="AI50" s="76">
        <v>0</v>
      </c>
      <c r="AJ50" s="76">
        <f t="shared" si="18"/>
        <v>0.50149999999999995</v>
      </c>
      <c r="AK50" s="77"/>
      <c r="AL50" s="78"/>
      <c r="AM50" s="78"/>
      <c r="AN50" s="78"/>
      <c r="AO50" s="78"/>
      <c r="AP50" s="78"/>
      <c r="AS50" s="80"/>
    </row>
    <row r="51" spans="1:45" s="79" customFormat="1" x14ac:dyDescent="0.25">
      <c r="A51" s="72"/>
      <c r="B51" s="73"/>
      <c r="C51" s="74" t="s">
        <v>74</v>
      </c>
      <c r="D51" s="75" t="s">
        <v>39</v>
      </c>
      <c r="E51" s="75">
        <f t="shared" si="16"/>
        <v>0</v>
      </c>
      <c r="F51" s="75">
        <f t="shared" si="16"/>
        <v>0</v>
      </c>
      <c r="G51" s="75">
        <f t="shared" si="16"/>
        <v>0</v>
      </c>
      <c r="H51" s="75">
        <v>2015</v>
      </c>
      <c r="I51" s="75">
        <v>2015</v>
      </c>
      <c r="J51" s="75">
        <v>0.53100000000000003</v>
      </c>
      <c r="K51" s="75">
        <v>0.53100000000000003</v>
      </c>
      <c r="L51" s="75">
        <v>0</v>
      </c>
      <c r="M51" s="75">
        <v>0</v>
      </c>
      <c r="N51" s="75">
        <v>0</v>
      </c>
      <c r="O51" s="75">
        <v>0</v>
      </c>
      <c r="P51" s="75">
        <v>0</v>
      </c>
      <c r="Q51" s="75">
        <v>0</v>
      </c>
      <c r="R51" s="75">
        <v>0</v>
      </c>
      <c r="S51" s="75">
        <v>0</v>
      </c>
      <c r="T51" s="75">
        <v>0</v>
      </c>
      <c r="U51" s="75">
        <v>0</v>
      </c>
      <c r="V51" s="75">
        <v>0</v>
      </c>
      <c r="W51" s="75">
        <v>0</v>
      </c>
      <c r="X51" s="75">
        <v>0</v>
      </c>
      <c r="Y51" s="75">
        <v>0</v>
      </c>
      <c r="Z51" s="75">
        <v>0</v>
      </c>
      <c r="AA51" s="75">
        <v>0</v>
      </c>
      <c r="AB51" s="75">
        <f t="shared" si="17"/>
        <v>0</v>
      </c>
      <c r="AC51" s="75">
        <f t="shared" si="17"/>
        <v>0</v>
      </c>
      <c r="AD51" s="75">
        <f t="shared" si="17"/>
        <v>0</v>
      </c>
      <c r="AE51" s="76">
        <v>0</v>
      </c>
      <c r="AF51" s="76">
        <v>0.53100000000000003</v>
      </c>
      <c r="AG51" s="76">
        <v>0</v>
      </c>
      <c r="AH51" s="76">
        <v>0</v>
      </c>
      <c r="AI51" s="76">
        <v>0</v>
      </c>
      <c r="AJ51" s="76">
        <f t="shared" si="18"/>
        <v>0.53100000000000003</v>
      </c>
      <c r="AK51" s="77"/>
      <c r="AL51" s="78"/>
      <c r="AM51" s="78"/>
      <c r="AN51" s="78"/>
      <c r="AO51" s="78"/>
      <c r="AP51" s="78"/>
      <c r="AS51" s="80"/>
    </row>
    <row r="52" spans="1:45" s="79" customFormat="1" x14ac:dyDescent="0.25">
      <c r="A52" s="72"/>
      <c r="B52" s="73"/>
      <c r="C52" s="74" t="s">
        <v>75</v>
      </c>
      <c r="D52" s="75" t="s">
        <v>39</v>
      </c>
      <c r="E52" s="75">
        <f t="shared" si="16"/>
        <v>0</v>
      </c>
      <c r="F52" s="75">
        <f t="shared" si="16"/>
        <v>0</v>
      </c>
      <c r="G52" s="75">
        <f t="shared" si="16"/>
        <v>0</v>
      </c>
      <c r="H52" s="75">
        <v>2015</v>
      </c>
      <c r="I52" s="75">
        <v>2015</v>
      </c>
      <c r="J52" s="75">
        <v>1.7893268896000001</v>
      </c>
      <c r="K52" s="75">
        <v>1.7893268896000001</v>
      </c>
      <c r="L52" s="75">
        <v>0</v>
      </c>
      <c r="M52" s="75">
        <v>0</v>
      </c>
      <c r="N52" s="75">
        <v>0</v>
      </c>
      <c r="O52" s="75">
        <v>0</v>
      </c>
      <c r="P52" s="75">
        <v>0</v>
      </c>
      <c r="Q52" s="75">
        <v>0</v>
      </c>
      <c r="R52" s="75">
        <v>0</v>
      </c>
      <c r="S52" s="75">
        <v>0</v>
      </c>
      <c r="T52" s="75">
        <v>0</v>
      </c>
      <c r="U52" s="75">
        <v>0</v>
      </c>
      <c r="V52" s="75">
        <v>0</v>
      </c>
      <c r="W52" s="75">
        <v>0</v>
      </c>
      <c r="X52" s="75">
        <v>0</v>
      </c>
      <c r="Y52" s="75">
        <v>0</v>
      </c>
      <c r="Z52" s="75">
        <v>0</v>
      </c>
      <c r="AA52" s="75">
        <v>0</v>
      </c>
      <c r="AB52" s="75">
        <f t="shared" si="17"/>
        <v>0</v>
      </c>
      <c r="AC52" s="75">
        <f t="shared" si="17"/>
        <v>0</v>
      </c>
      <c r="AD52" s="75">
        <f t="shared" si="17"/>
        <v>0</v>
      </c>
      <c r="AE52" s="76">
        <v>0</v>
      </c>
      <c r="AF52" s="76">
        <v>1.7893268896000001</v>
      </c>
      <c r="AG52" s="76">
        <v>0</v>
      </c>
      <c r="AH52" s="76">
        <v>0</v>
      </c>
      <c r="AI52" s="76">
        <v>0</v>
      </c>
      <c r="AJ52" s="76">
        <f t="shared" si="18"/>
        <v>1.7893268896000001</v>
      </c>
      <c r="AK52" s="77"/>
      <c r="AL52" s="78"/>
      <c r="AM52" s="78"/>
      <c r="AN52" s="78"/>
      <c r="AO52" s="78"/>
      <c r="AP52" s="78"/>
      <c r="AS52" s="80"/>
    </row>
    <row r="53" spans="1:45" s="79" customFormat="1" x14ac:dyDescent="0.25">
      <c r="A53" s="72"/>
      <c r="B53" s="73"/>
      <c r="C53" s="74" t="s">
        <v>76</v>
      </c>
      <c r="D53" s="75" t="s">
        <v>39</v>
      </c>
      <c r="E53" s="75">
        <f t="shared" si="16"/>
        <v>0</v>
      </c>
      <c r="F53" s="75">
        <f t="shared" si="16"/>
        <v>89.09</v>
      </c>
      <c r="G53" s="75">
        <f t="shared" si="16"/>
        <v>0</v>
      </c>
      <c r="H53" s="75">
        <v>2017</v>
      </c>
      <c r="I53" s="75">
        <v>2020</v>
      </c>
      <c r="J53" s="75">
        <v>267.44973052</v>
      </c>
      <c r="K53" s="75">
        <v>149.74824612</v>
      </c>
      <c r="L53" s="75">
        <v>42.756</v>
      </c>
      <c r="M53" s="75">
        <v>0</v>
      </c>
      <c r="N53" s="75">
        <v>0</v>
      </c>
      <c r="O53" s="75">
        <v>0</v>
      </c>
      <c r="P53" s="75">
        <v>0</v>
      </c>
      <c r="Q53" s="75">
        <v>9.2799999999999994</v>
      </c>
      <c r="R53" s="75">
        <v>0</v>
      </c>
      <c r="S53" s="75">
        <v>0</v>
      </c>
      <c r="T53" s="75">
        <v>0</v>
      </c>
      <c r="U53" s="75">
        <v>0</v>
      </c>
      <c r="V53" s="75">
        <v>0</v>
      </c>
      <c r="W53" s="75">
        <v>29.16</v>
      </c>
      <c r="X53" s="75">
        <v>0</v>
      </c>
      <c r="Y53" s="75">
        <v>0</v>
      </c>
      <c r="Z53" s="75">
        <v>50.65</v>
      </c>
      <c r="AA53" s="75">
        <v>0</v>
      </c>
      <c r="AB53" s="75">
        <f t="shared" si="17"/>
        <v>0</v>
      </c>
      <c r="AC53" s="75">
        <f t="shared" si="17"/>
        <v>89.09</v>
      </c>
      <c r="AD53" s="75">
        <f t="shared" si="17"/>
        <v>0</v>
      </c>
      <c r="AE53" s="76">
        <v>0</v>
      </c>
      <c r="AF53" s="76">
        <v>24.623092470000003</v>
      </c>
      <c r="AG53" s="76">
        <v>0.40911012999999841</v>
      </c>
      <c r="AH53" s="76">
        <v>9.553248448999998</v>
      </c>
      <c r="AI53" s="76">
        <v>40.943723866000006</v>
      </c>
      <c r="AJ53" s="76">
        <f t="shared" si="18"/>
        <v>75.529174914999999</v>
      </c>
      <c r="AK53" s="77"/>
      <c r="AL53" s="78"/>
      <c r="AM53" s="78"/>
      <c r="AN53" s="78"/>
      <c r="AO53" s="78"/>
      <c r="AP53" s="78"/>
      <c r="AS53" s="80"/>
    </row>
    <row r="54" spans="1:45" s="79" customFormat="1" x14ac:dyDescent="0.25">
      <c r="A54" s="72"/>
      <c r="B54" s="73"/>
      <c r="C54" s="74" t="s">
        <v>77</v>
      </c>
      <c r="D54" s="75" t="s">
        <v>39</v>
      </c>
      <c r="E54" s="75">
        <f t="shared" si="16"/>
        <v>0</v>
      </c>
      <c r="F54" s="75">
        <f t="shared" si="16"/>
        <v>0</v>
      </c>
      <c r="G54" s="75">
        <f t="shared" si="16"/>
        <v>0</v>
      </c>
      <c r="H54" s="75">
        <v>2015</v>
      </c>
      <c r="I54" s="75">
        <v>2015</v>
      </c>
      <c r="J54" s="75">
        <v>0.61360000000000003</v>
      </c>
      <c r="K54" s="75">
        <v>0.61360000000000003</v>
      </c>
      <c r="L54" s="75">
        <v>0</v>
      </c>
      <c r="M54" s="75">
        <v>0</v>
      </c>
      <c r="N54" s="75">
        <v>0</v>
      </c>
      <c r="O54" s="75">
        <v>0</v>
      </c>
      <c r="P54" s="75">
        <v>0</v>
      </c>
      <c r="Q54" s="75">
        <v>0</v>
      </c>
      <c r="R54" s="75">
        <v>0</v>
      </c>
      <c r="S54" s="75">
        <v>0</v>
      </c>
      <c r="T54" s="75">
        <v>0</v>
      </c>
      <c r="U54" s="75">
        <v>0</v>
      </c>
      <c r="V54" s="75">
        <v>0</v>
      </c>
      <c r="W54" s="75">
        <v>0</v>
      </c>
      <c r="X54" s="75">
        <v>0</v>
      </c>
      <c r="Y54" s="75">
        <v>0</v>
      </c>
      <c r="Z54" s="75">
        <v>0</v>
      </c>
      <c r="AA54" s="75">
        <v>0</v>
      </c>
      <c r="AB54" s="75">
        <f t="shared" si="17"/>
        <v>0</v>
      </c>
      <c r="AC54" s="75">
        <f t="shared" si="17"/>
        <v>0</v>
      </c>
      <c r="AD54" s="75">
        <f t="shared" si="17"/>
        <v>0</v>
      </c>
      <c r="AE54" s="76">
        <v>0</v>
      </c>
      <c r="AF54" s="76">
        <v>0.61360000000000003</v>
      </c>
      <c r="AG54" s="76">
        <v>0</v>
      </c>
      <c r="AH54" s="76">
        <v>0</v>
      </c>
      <c r="AI54" s="76">
        <v>0</v>
      </c>
      <c r="AJ54" s="76">
        <f t="shared" si="18"/>
        <v>0.61360000000000003</v>
      </c>
      <c r="AK54" s="77"/>
      <c r="AL54" s="78"/>
      <c r="AM54" s="78"/>
      <c r="AN54" s="78"/>
      <c r="AO54" s="78"/>
      <c r="AP54" s="78"/>
      <c r="AS54" s="80"/>
    </row>
    <row r="55" spans="1:45" s="79" customFormat="1" x14ac:dyDescent="0.25">
      <c r="A55" s="72"/>
      <c r="B55" s="73"/>
      <c r="C55" s="74" t="s">
        <v>78</v>
      </c>
      <c r="D55" s="75" t="s">
        <v>39</v>
      </c>
      <c r="E55" s="75">
        <f t="shared" si="16"/>
        <v>0</v>
      </c>
      <c r="F55" s="75">
        <f t="shared" si="16"/>
        <v>0</v>
      </c>
      <c r="G55" s="75">
        <f t="shared" si="16"/>
        <v>0</v>
      </c>
      <c r="H55" s="75">
        <v>2015</v>
      </c>
      <c r="I55" s="75">
        <v>2015</v>
      </c>
      <c r="J55" s="75">
        <v>0.36934</v>
      </c>
      <c r="K55" s="75">
        <v>0.36934</v>
      </c>
      <c r="L55" s="75">
        <v>0</v>
      </c>
      <c r="M55" s="75">
        <v>0</v>
      </c>
      <c r="N55" s="75">
        <v>0</v>
      </c>
      <c r="O55" s="75">
        <v>0</v>
      </c>
      <c r="P55" s="75">
        <v>0</v>
      </c>
      <c r="Q55" s="75">
        <v>0</v>
      </c>
      <c r="R55" s="75">
        <v>0</v>
      </c>
      <c r="S55" s="75">
        <v>0</v>
      </c>
      <c r="T55" s="75">
        <v>0</v>
      </c>
      <c r="U55" s="75">
        <v>0</v>
      </c>
      <c r="V55" s="75">
        <v>0</v>
      </c>
      <c r="W55" s="75">
        <v>0</v>
      </c>
      <c r="X55" s="75">
        <v>0</v>
      </c>
      <c r="Y55" s="75">
        <v>0</v>
      </c>
      <c r="Z55" s="75">
        <v>0</v>
      </c>
      <c r="AA55" s="75">
        <v>0</v>
      </c>
      <c r="AB55" s="75">
        <f t="shared" ref="AB55:AD70" si="19">M55+P55+S55+V55+Y55</f>
        <v>0</v>
      </c>
      <c r="AC55" s="75">
        <f t="shared" si="19"/>
        <v>0</v>
      </c>
      <c r="AD55" s="75">
        <f t="shared" si="19"/>
        <v>0</v>
      </c>
      <c r="AE55" s="76">
        <v>0</v>
      </c>
      <c r="AF55" s="76">
        <v>0.36934</v>
      </c>
      <c r="AG55" s="76">
        <v>0</v>
      </c>
      <c r="AH55" s="76">
        <v>0</v>
      </c>
      <c r="AI55" s="76">
        <v>0</v>
      </c>
      <c r="AJ55" s="76">
        <f t="shared" si="18"/>
        <v>0.36934</v>
      </c>
      <c r="AK55" s="77"/>
      <c r="AL55" s="78"/>
      <c r="AM55" s="78"/>
      <c r="AN55" s="78"/>
      <c r="AO55" s="78"/>
      <c r="AP55" s="78"/>
      <c r="AS55" s="80"/>
    </row>
    <row r="56" spans="1:45" s="79" customFormat="1" x14ac:dyDescent="0.25">
      <c r="A56" s="72"/>
      <c r="B56" s="73"/>
      <c r="C56" s="74" t="s">
        <v>79</v>
      </c>
      <c r="D56" s="75" t="s">
        <v>39</v>
      </c>
      <c r="E56" s="75">
        <f t="shared" si="16"/>
        <v>0</v>
      </c>
      <c r="F56" s="75">
        <f t="shared" si="16"/>
        <v>0</v>
      </c>
      <c r="G56" s="75">
        <f t="shared" si="16"/>
        <v>0</v>
      </c>
      <c r="H56" s="75">
        <v>2015</v>
      </c>
      <c r="I56" s="75">
        <v>2015</v>
      </c>
      <c r="J56" s="75">
        <v>0.38704</v>
      </c>
      <c r="K56" s="75">
        <v>0.38704</v>
      </c>
      <c r="L56" s="75">
        <v>0</v>
      </c>
      <c r="M56" s="75">
        <v>0</v>
      </c>
      <c r="N56" s="75">
        <v>0</v>
      </c>
      <c r="O56" s="75">
        <v>0</v>
      </c>
      <c r="P56" s="75">
        <v>0</v>
      </c>
      <c r="Q56" s="75">
        <v>0</v>
      </c>
      <c r="R56" s="75">
        <v>0</v>
      </c>
      <c r="S56" s="75">
        <v>0</v>
      </c>
      <c r="T56" s="75">
        <v>0</v>
      </c>
      <c r="U56" s="75">
        <v>0</v>
      </c>
      <c r="V56" s="75">
        <v>0</v>
      </c>
      <c r="W56" s="75">
        <v>0</v>
      </c>
      <c r="X56" s="75">
        <v>0</v>
      </c>
      <c r="Y56" s="75">
        <v>0</v>
      </c>
      <c r="Z56" s="75">
        <v>0</v>
      </c>
      <c r="AA56" s="75">
        <v>0</v>
      </c>
      <c r="AB56" s="75">
        <f t="shared" si="19"/>
        <v>0</v>
      </c>
      <c r="AC56" s="75">
        <f t="shared" si="19"/>
        <v>0</v>
      </c>
      <c r="AD56" s="75">
        <f t="shared" si="19"/>
        <v>0</v>
      </c>
      <c r="AE56" s="76">
        <v>0</v>
      </c>
      <c r="AF56" s="76">
        <v>0.38704</v>
      </c>
      <c r="AG56" s="76">
        <v>0</v>
      </c>
      <c r="AH56" s="76">
        <v>0</v>
      </c>
      <c r="AI56" s="76">
        <v>0</v>
      </c>
      <c r="AJ56" s="76">
        <f t="shared" si="18"/>
        <v>0.38704</v>
      </c>
      <c r="AK56" s="77"/>
      <c r="AL56" s="78"/>
      <c r="AM56" s="78"/>
      <c r="AN56" s="78"/>
      <c r="AO56" s="78"/>
      <c r="AP56" s="78"/>
      <c r="AS56" s="80"/>
    </row>
    <row r="57" spans="1:45" s="79" customFormat="1" ht="31.5" x14ac:dyDescent="0.25">
      <c r="A57" s="72"/>
      <c r="B57" s="73"/>
      <c r="C57" s="74" t="s">
        <v>80</v>
      </c>
      <c r="D57" s="75" t="s">
        <v>39</v>
      </c>
      <c r="E57" s="75">
        <f t="shared" si="16"/>
        <v>0</v>
      </c>
      <c r="F57" s="75">
        <f t="shared" si="16"/>
        <v>0</v>
      </c>
      <c r="G57" s="75">
        <f t="shared" si="16"/>
        <v>0</v>
      </c>
      <c r="H57" s="75">
        <v>2015</v>
      </c>
      <c r="I57" s="75">
        <v>2015</v>
      </c>
      <c r="J57" s="75">
        <v>0.16048000000000001</v>
      </c>
      <c r="K57" s="75">
        <v>0.16048000000000001</v>
      </c>
      <c r="L57" s="75">
        <v>0</v>
      </c>
      <c r="M57" s="75">
        <v>0</v>
      </c>
      <c r="N57" s="75">
        <v>0</v>
      </c>
      <c r="O57" s="75">
        <v>0</v>
      </c>
      <c r="P57" s="75">
        <v>0</v>
      </c>
      <c r="Q57" s="75">
        <v>0</v>
      </c>
      <c r="R57" s="75">
        <v>0</v>
      </c>
      <c r="S57" s="75">
        <v>0</v>
      </c>
      <c r="T57" s="75">
        <v>0</v>
      </c>
      <c r="U57" s="75">
        <v>0</v>
      </c>
      <c r="V57" s="75">
        <v>0</v>
      </c>
      <c r="W57" s="75">
        <v>0</v>
      </c>
      <c r="X57" s="75">
        <v>0</v>
      </c>
      <c r="Y57" s="75">
        <v>0</v>
      </c>
      <c r="Z57" s="75">
        <v>0</v>
      </c>
      <c r="AA57" s="75">
        <v>0</v>
      </c>
      <c r="AB57" s="75">
        <f t="shared" si="19"/>
        <v>0</v>
      </c>
      <c r="AC57" s="75">
        <f t="shared" si="19"/>
        <v>0</v>
      </c>
      <c r="AD57" s="75">
        <f t="shared" si="19"/>
        <v>0</v>
      </c>
      <c r="AE57" s="76">
        <v>0</v>
      </c>
      <c r="AF57" s="76">
        <v>0.16048000000000001</v>
      </c>
      <c r="AG57" s="76">
        <v>0</v>
      </c>
      <c r="AH57" s="76">
        <v>0</v>
      </c>
      <c r="AI57" s="76">
        <v>0</v>
      </c>
      <c r="AJ57" s="76">
        <f t="shared" si="18"/>
        <v>0.16048000000000001</v>
      </c>
      <c r="AK57" s="77"/>
      <c r="AL57" s="78"/>
      <c r="AM57" s="78"/>
      <c r="AN57" s="78"/>
      <c r="AO57" s="78"/>
      <c r="AP57" s="78"/>
      <c r="AS57" s="80"/>
    </row>
    <row r="58" spans="1:45" s="79" customFormat="1" x14ac:dyDescent="0.25">
      <c r="A58" s="72"/>
      <c r="B58" s="73"/>
      <c r="C58" s="74" t="s">
        <v>81</v>
      </c>
      <c r="D58" s="75" t="s">
        <v>39</v>
      </c>
      <c r="E58" s="75">
        <f t="shared" si="16"/>
        <v>0</v>
      </c>
      <c r="F58" s="75">
        <f t="shared" si="16"/>
        <v>0</v>
      </c>
      <c r="G58" s="75">
        <f t="shared" si="16"/>
        <v>0</v>
      </c>
      <c r="H58" s="75">
        <v>2015</v>
      </c>
      <c r="I58" s="75">
        <v>2015</v>
      </c>
      <c r="J58" s="75">
        <v>1.0029999999999999</v>
      </c>
      <c r="K58" s="75">
        <v>1.0029999999999999</v>
      </c>
      <c r="L58" s="75">
        <v>0</v>
      </c>
      <c r="M58" s="75">
        <v>0</v>
      </c>
      <c r="N58" s="75">
        <v>0</v>
      </c>
      <c r="O58" s="75">
        <v>0</v>
      </c>
      <c r="P58" s="75">
        <v>0</v>
      </c>
      <c r="Q58" s="75">
        <v>0</v>
      </c>
      <c r="R58" s="75">
        <v>0</v>
      </c>
      <c r="S58" s="75">
        <v>0</v>
      </c>
      <c r="T58" s="75">
        <v>0</v>
      </c>
      <c r="U58" s="75">
        <v>0</v>
      </c>
      <c r="V58" s="75">
        <v>0</v>
      </c>
      <c r="W58" s="75">
        <v>0</v>
      </c>
      <c r="X58" s="75">
        <v>0</v>
      </c>
      <c r="Y58" s="75">
        <v>0</v>
      </c>
      <c r="Z58" s="75">
        <v>0</v>
      </c>
      <c r="AA58" s="75">
        <v>0</v>
      </c>
      <c r="AB58" s="75">
        <f t="shared" si="19"/>
        <v>0</v>
      </c>
      <c r="AC58" s="75">
        <f t="shared" si="19"/>
        <v>0</v>
      </c>
      <c r="AD58" s="75">
        <f t="shared" si="19"/>
        <v>0</v>
      </c>
      <c r="AE58" s="76">
        <v>0</v>
      </c>
      <c r="AF58" s="76">
        <v>1.0029999999999999</v>
      </c>
      <c r="AG58" s="76">
        <v>0</v>
      </c>
      <c r="AH58" s="76">
        <v>0</v>
      </c>
      <c r="AI58" s="76">
        <v>0</v>
      </c>
      <c r="AJ58" s="76">
        <f t="shared" si="18"/>
        <v>1.0029999999999999</v>
      </c>
      <c r="AK58" s="77"/>
      <c r="AL58" s="78"/>
      <c r="AM58" s="78"/>
      <c r="AN58" s="78"/>
      <c r="AO58" s="78"/>
      <c r="AP58" s="78"/>
      <c r="AS58" s="80"/>
    </row>
    <row r="59" spans="1:45" s="79" customFormat="1" x14ac:dyDescent="0.25">
      <c r="A59" s="72"/>
      <c r="B59" s="73"/>
      <c r="C59" s="74" t="s">
        <v>82</v>
      </c>
      <c r="D59" s="75" t="s">
        <v>39</v>
      </c>
      <c r="E59" s="75">
        <f t="shared" si="16"/>
        <v>0</v>
      </c>
      <c r="F59" s="75">
        <f t="shared" si="16"/>
        <v>0</v>
      </c>
      <c r="G59" s="75">
        <f t="shared" si="16"/>
        <v>0</v>
      </c>
      <c r="H59" s="75">
        <v>2015</v>
      </c>
      <c r="I59" s="75">
        <v>2015</v>
      </c>
      <c r="J59" s="75">
        <v>0.28319999999999995</v>
      </c>
      <c r="K59" s="75">
        <v>0.28319999999999995</v>
      </c>
      <c r="L59" s="75">
        <v>0</v>
      </c>
      <c r="M59" s="75">
        <v>0</v>
      </c>
      <c r="N59" s="75">
        <v>0</v>
      </c>
      <c r="O59" s="75">
        <v>0</v>
      </c>
      <c r="P59" s="75">
        <v>0</v>
      </c>
      <c r="Q59" s="75">
        <v>0</v>
      </c>
      <c r="R59" s="75">
        <v>0</v>
      </c>
      <c r="S59" s="75">
        <v>0</v>
      </c>
      <c r="T59" s="75">
        <v>0</v>
      </c>
      <c r="U59" s="75">
        <v>0</v>
      </c>
      <c r="V59" s="75">
        <v>0</v>
      </c>
      <c r="W59" s="75">
        <v>0</v>
      </c>
      <c r="X59" s="75">
        <v>0</v>
      </c>
      <c r="Y59" s="75">
        <v>0</v>
      </c>
      <c r="Z59" s="75">
        <v>0</v>
      </c>
      <c r="AA59" s="75">
        <v>0</v>
      </c>
      <c r="AB59" s="75">
        <f t="shared" si="19"/>
        <v>0</v>
      </c>
      <c r="AC59" s="75">
        <f t="shared" si="19"/>
        <v>0</v>
      </c>
      <c r="AD59" s="75">
        <f t="shared" si="19"/>
        <v>0</v>
      </c>
      <c r="AE59" s="76">
        <v>0</v>
      </c>
      <c r="AF59" s="76">
        <v>0.28319999999999995</v>
      </c>
      <c r="AG59" s="76">
        <v>0</v>
      </c>
      <c r="AH59" s="76">
        <v>0</v>
      </c>
      <c r="AI59" s="76">
        <v>0</v>
      </c>
      <c r="AJ59" s="76">
        <f t="shared" si="18"/>
        <v>0.28319999999999995</v>
      </c>
      <c r="AK59" s="77"/>
      <c r="AL59" s="78"/>
      <c r="AM59" s="78"/>
      <c r="AN59" s="78"/>
      <c r="AO59" s="78"/>
      <c r="AP59" s="78"/>
      <c r="AS59" s="80"/>
    </row>
    <row r="60" spans="1:45" s="79" customFormat="1" x14ac:dyDescent="0.25">
      <c r="A60" s="72"/>
      <c r="B60" s="73"/>
      <c r="C60" s="74" t="s">
        <v>83</v>
      </c>
      <c r="D60" s="75" t="s">
        <v>39</v>
      </c>
      <c r="E60" s="75">
        <f t="shared" si="16"/>
        <v>0</v>
      </c>
      <c r="F60" s="75">
        <f t="shared" si="16"/>
        <v>0</v>
      </c>
      <c r="G60" s="75">
        <f t="shared" si="16"/>
        <v>0</v>
      </c>
      <c r="H60" s="75">
        <v>2015</v>
      </c>
      <c r="I60" s="75">
        <v>2015</v>
      </c>
      <c r="J60" s="75">
        <v>0.59</v>
      </c>
      <c r="K60" s="75">
        <v>0.59</v>
      </c>
      <c r="L60" s="75">
        <v>0</v>
      </c>
      <c r="M60" s="75">
        <v>0</v>
      </c>
      <c r="N60" s="75">
        <v>0</v>
      </c>
      <c r="O60" s="75">
        <v>0</v>
      </c>
      <c r="P60" s="75">
        <v>0</v>
      </c>
      <c r="Q60" s="75">
        <v>0</v>
      </c>
      <c r="R60" s="75">
        <v>0</v>
      </c>
      <c r="S60" s="75">
        <v>0</v>
      </c>
      <c r="T60" s="75">
        <v>0</v>
      </c>
      <c r="U60" s="75">
        <v>0</v>
      </c>
      <c r="V60" s="75">
        <v>0</v>
      </c>
      <c r="W60" s="75">
        <v>0</v>
      </c>
      <c r="X60" s="75">
        <v>0</v>
      </c>
      <c r="Y60" s="75">
        <v>0</v>
      </c>
      <c r="Z60" s="75">
        <v>0</v>
      </c>
      <c r="AA60" s="75">
        <v>0</v>
      </c>
      <c r="AB60" s="75">
        <f t="shared" si="19"/>
        <v>0</v>
      </c>
      <c r="AC60" s="75">
        <f t="shared" si="19"/>
        <v>0</v>
      </c>
      <c r="AD60" s="75">
        <f t="shared" si="19"/>
        <v>0</v>
      </c>
      <c r="AE60" s="76">
        <v>0</v>
      </c>
      <c r="AF60" s="76">
        <v>0.59</v>
      </c>
      <c r="AG60" s="76">
        <v>0</v>
      </c>
      <c r="AH60" s="76">
        <v>0</v>
      </c>
      <c r="AI60" s="76">
        <v>0</v>
      </c>
      <c r="AJ60" s="76">
        <f t="shared" si="18"/>
        <v>0.59</v>
      </c>
      <c r="AK60" s="77"/>
      <c r="AL60" s="78"/>
      <c r="AM60" s="78"/>
      <c r="AN60" s="78"/>
      <c r="AO60" s="78"/>
      <c r="AP60" s="78"/>
      <c r="AS60" s="80"/>
    </row>
    <row r="61" spans="1:45" s="79" customFormat="1" ht="31.5" x14ac:dyDescent="0.25">
      <c r="A61" s="72"/>
      <c r="B61" s="73"/>
      <c r="C61" s="74" t="s">
        <v>84</v>
      </c>
      <c r="D61" s="75" t="s">
        <v>39</v>
      </c>
      <c r="E61" s="75">
        <f t="shared" si="16"/>
        <v>0</v>
      </c>
      <c r="F61" s="75">
        <f t="shared" si="16"/>
        <v>0</v>
      </c>
      <c r="G61" s="75">
        <f t="shared" si="16"/>
        <v>0</v>
      </c>
      <c r="H61" s="75">
        <v>2015</v>
      </c>
      <c r="I61" s="75">
        <v>2015</v>
      </c>
      <c r="J61" s="75">
        <v>1.068000005</v>
      </c>
      <c r="K61" s="75">
        <v>1.068000005</v>
      </c>
      <c r="L61" s="75">
        <v>0</v>
      </c>
      <c r="M61" s="75">
        <v>0</v>
      </c>
      <c r="N61" s="75">
        <v>0</v>
      </c>
      <c r="O61" s="75">
        <v>0</v>
      </c>
      <c r="P61" s="75">
        <v>0</v>
      </c>
      <c r="Q61" s="75">
        <v>0</v>
      </c>
      <c r="R61" s="75">
        <v>0</v>
      </c>
      <c r="S61" s="75">
        <v>0</v>
      </c>
      <c r="T61" s="75">
        <v>0</v>
      </c>
      <c r="U61" s="75">
        <v>0</v>
      </c>
      <c r="V61" s="75">
        <v>0</v>
      </c>
      <c r="W61" s="75">
        <v>0</v>
      </c>
      <c r="X61" s="75">
        <v>0</v>
      </c>
      <c r="Y61" s="75">
        <v>0</v>
      </c>
      <c r="Z61" s="75">
        <v>0</v>
      </c>
      <c r="AA61" s="75">
        <v>0</v>
      </c>
      <c r="AB61" s="75">
        <f t="shared" si="19"/>
        <v>0</v>
      </c>
      <c r="AC61" s="75">
        <f t="shared" si="19"/>
        <v>0</v>
      </c>
      <c r="AD61" s="75">
        <f t="shared" si="19"/>
        <v>0</v>
      </c>
      <c r="AE61" s="76">
        <v>0</v>
      </c>
      <c r="AF61" s="76">
        <v>1.068000005</v>
      </c>
      <c r="AG61" s="76">
        <v>0</v>
      </c>
      <c r="AH61" s="76">
        <v>0</v>
      </c>
      <c r="AI61" s="76">
        <v>0</v>
      </c>
      <c r="AJ61" s="76">
        <f t="shared" si="18"/>
        <v>1.068000005</v>
      </c>
      <c r="AK61" s="77"/>
      <c r="AL61" s="78"/>
      <c r="AM61" s="78"/>
      <c r="AN61" s="78"/>
      <c r="AO61" s="78"/>
      <c r="AP61" s="78"/>
      <c r="AS61" s="80"/>
    </row>
    <row r="62" spans="1:45" s="79" customFormat="1" x14ac:dyDescent="0.25">
      <c r="A62" s="72"/>
      <c r="B62" s="73"/>
      <c r="C62" s="74" t="s">
        <v>85</v>
      </c>
      <c r="D62" s="75" t="s">
        <v>39</v>
      </c>
      <c r="E62" s="75">
        <f t="shared" si="16"/>
        <v>0</v>
      </c>
      <c r="F62" s="75">
        <f t="shared" si="16"/>
        <v>0</v>
      </c>
      <c r="G62" s="75">
        <f t="shared" si="16"/>
        <v>0</v>
      </c>
      <c r="H62" s="75">
        <v>2015</v>
      </c>
      <c r="I62" s="75">
        <v>2015</v>
      </c>
      <c r="J62" s="75">
        <v>0.68903342339999996</v>
      </c>
      <c r="K62" s="75">
        <v>0.68903342339999996</v>
      </c>
      <c r="L62" s="75">
        <v>0</v>
      </c>
      <c r="M62" s="75">
        <v>0</v>
      </c>
      <c r="N62" s="75">
        <v>0</v>
      </c>
      <c r="O62" s="75">
        <v>0</v>
      </c>
      <c r="P62" s="75">
        <v>0</v>
      </c>
      <c r="Q62" s="75">
        <v>0</v>
      </c>
      <c r="R62" s="75">
        <v>0</v>
      </c>
      <c r="S62" s="75">
        <v>0</v>
      </c>
      <c r="T62" s="75">
        <v>0</v>
      </c>
      <c r="U62" s="75">
        <v>0</v>
      </c>
      <c r="V62" s="75">
        <v>0</v>
      </c>
      <c r="W62" s="75">
        <v>0</v>
      </c>
      <c r="X62" s="75">
        <v>0</v>
      </c>
      <c r="Y62" s="75">
        <v>0</v>
      </c>
      <c r="Z62" s="75">
        <v>0</v>
      </c>
      <c r="AA62" s="75">
        <v>0</v>
      </c>
      <c r="AB62" s="75">
        <f t="shared" si="19"/>
        <v>0</v>
      </c>
      <c r="AC62" s="75">
        <f t="shared" si="19"/>
        <v>0</v>
      </c>
      <c r="AD62" s="75">
        <f t="shared" si="19"/>
        <v>0</v>
      </c>
      <c r="AE62" s="76">
        <v>0</v>
      </c>
      <c r="AF62" s="76">
        <v>0.68903342339999996</v>
      </c>
      <c r="AG62" s="76">
        <v>0</v>
      </c>
      <c r="AH62" s="76">
        <v>0</v>
      </c>
      <c r="AI62" s="76">
        <v>0</v>
      </c>
      <c r="AJ62" s="76">
        <f t="shared" si="18"/>
        <v>0.68903342339999996</v>
      </c>
      <c r="AK62" s="77"/>
      <c r="AL62" s="78"/>
      <c r="AM62" s="78"/>
      <c r="AN62" s="78"/>
      <c r="AO62" s="78"/>
      <c r="AP62" s="78"/>
      <c r="AS62" s="80"/>
    </row>
    <row r="63" spans="1:45" s="79" customFormat="1" x14ac:dyDescent="0.25">
      <c r="A63" s="72"/>
      <c r="B63" s="73"/>
      <c r="C63" s="74" t="s">
        <v>86</v>
      </c>
      <c r="D63" s="75" t="s">
        <v>39</v>
      </c>
      <c r="E63" s="75">
        <f t="shared" si="16"/>
        <v>0</v>
      </c>
      <c r="F63" s="75">
        <f t="shared" si="16"/>
        <v>0</v>
      </c>
      <c r="G63" s="75">
        <f t="shared" si="16"/>
        <v>0</v>
      </c>
      <c r="H63" s="75">
        <v>2015</v>
      </c>
      <c r="I63" s="75">
        <v>2015</v>
      </c>
      <c r="J63" s="75">
        <v>0.194402463</v>
      </c>
      <c r="K63" s="75">
        <v>0.194402463</v>
      </c>
      <c r="L63" s="75">
        <v>0</v>
      </c>
      <c r="M63" s="75">
        <v>0</v>
      </c>
      <c r="N63" s="75">
        <v>0</v>
      </c>
      <c r="O63" s="75">
        <v>0</v>
      </c>
      <c r="P63" s="75">
        <v>0</v>
      </c>
      <c r="Q63" s="75">
        <v>0</v>
      </c>
      <c r="R63" s="75">
        <v>0</v>
      </c>
      <c r="S63" s="75">
        <v>0</v>
      </c>
      <c r="T63" s="75">
        <v>0</v>
      </c>
      <c r="U63" s="75">
        <v>0</v>
      </c>
      <c r="V63" s="75">
        <v>0</v>
      </c>
      <c r="W63" s="75">
        <v>0</v>
      </c>
      <c r="X63" s="75">
        <v>0</v>
      </c>
      <c r="Y63" s="75">
        <v>0</v>
      </c>
      <c r="Z63" s="75">
        <v>0</v>
      </c>
      <c r="AA63" s="75">
        <v>0</v>
      </c>
      <c r="AB63" s="75">
        <f t="shared" si="19"/>
        <v>0</v>
      </c>
      <c r="AC63" s="75">
        <f t="shared" si="19"/>
        <v>0</v>
      </c>
      <c r="AD63" s="75">
        <f t="shared" si="19"/>
        <v>0</v>
      </c>
      <c r="AE63" s="76">
        <v>0</v>
      </c>
      <c r="AF63" s="76">
        <v>0.194402463</v>
      </c>
      <c r="AG63" s="76">
        <v>0</v>
      </c>
      <c r="AH63" s="76">
        <v>0</v>
      </c>
      <c r="AI63" s="76">
        <v>0</v>
      </c>
      <c r="AJ63" s="76">
        <f t="shared" si="18"/>
        <v>0.194402463</v>
      </c>
      <c r="AK63" s="77"/>
      <c r="AL63" s="78"/>
      <c r="AM63" s="78"/>
      <c r="AN63" s="78"/>
      <c r="AO63" s="78"/>
      <c r="AP63" s="78"/>
      <c r="AS63" s="80"/>
    </row>
    <row r="64" spans="1:45" s="79" customFormat="1" x14ac:dyDescent="0.25">
      <c r="A64" s="72"/>
      <c r="B64" s="73"/>
      <c r="C64" s="74" t="s">
        <v>87</v>
      </c>
      <c r="D64" s="75" t="s">
        <v>39</v>
      </c>
      <c r="E64" s="75">
        <f t="shared" si="16"/>
        <v>0</v>
      </c>
      <c r="F64" s="75">
        <f t="shared" si="16"/>
        <v>0</v>
      </c>
      <c r="G64" s="75">
        <f t="shared" si="16"/>
        <v>0</v>
      </c>
      <c r="H64" s="75">
        <v>2015</v>
      </c>
      <c r="I64" s="75">
        <v>2015</v>
      </c>
      <c r="J64" s="75">
        <v>0.8118399999999999</v>
      </c>
      <c r="K64" s="75">
        <v>0.8118399999999999</v>
      </c>
      <c r="L64" s="75">
        <v>0</v>
      </c>
      <c r="M64" s="75">
        <v>0</v>
      </c>
      <c r="N64" s="75">
        <v>0</v>
      </c>
      <c r="O64" s="75">
        <v>0</v>
      </c>
      <c r="P64" s="75">
        <v>0</v>
      </c>
      <c r="Q64" s="75">
        <v>0</v>
      </c>
      <c r="R64" s="75">
        <v>0</v>
      </c>
      <c r="S64" s="75">
        <v>0</v>
      </c>
      <c r="T64" s="75">
        <v>0</v>
      </c>
      <c r="U64" s="75">
        <v>0</v>
      </c>
      <c r="V64" s="75">
        <v>0</v>
      </c>
      <c r="W64" s="75">
        <v>0</v>
      </c>
      <c r="X64" s="75">
        <v>0</v>
      </c>
      <c r="Y64" s="75">
        <v>0</v>
      </c>
      <c r="Z64" s="75">
        <v>0</v>
      </c>
      <c r="AA64" s="75">
        <v>0</v>
      </c>
      <c r="AB64" s="75">
        <f t="shared" si="19"/>
        <v>0</v>
      </c>
      <c r="AC64" s="75">
        <f t="shared" si="19"/>
        <v>0</v>
      </c>
      <c r="AD64" s="75">
        <f t="shared" si="19"/>
        <v>0</v>
      </c>
      <c r="AE64" s="76">
        <v>0</v>
      </c>
      <c r="AF64" s="76">
        <v>0.8118399999999999</v>
      </c>
      <c r="AG64" s="76">
        <v>0</v>
      </c>
      <c r="AH64" s="76">
        <v>0</v>
      </c>
      <c r="AI64" s="76">
        <v>0</v>
      </c>
      <c r="AJ64" s="76">
        <f t="shared" si="18"/>
        <v>0.8118399999999999</v>
      </c>
      <c r="AK64" s="77"/>
      <c r="AL64" s="78"/>
      <c r="AM64" s="78"/>
      <c r="AN64" s="78"/>
      <c r="AO64" s="78"/>
      <c r="AP64" s="78"/>
      <c r="AS64" s="80"/>
    </row>
    <row r="65" spans="1:45" s="79" customFormat="1" x14ac:dyDescent="0.25">
      <c r="A65" s="72"/>
      <c r="B65" s="73"/>
      <c r="C65" s="74" t="s">
        <v>88</v>
      </c>
      <c r="D65" s="75" t="s">
        <v>39</v>
      </c>
      <c r="E65" s="75">
        <f t="shared" si="16"/>
        <v>0</v>
      </c>
      <c r="F65" s="75">
        <f t="shared" si="16"/>
        <v>0</v>
      </c>
      <c r="G65" s="75">
        <f t="shared" si="16"/>
        <v>0</v>
      </c>
      <c r="H65" s="75">
        <v>2015</v>
      </c>
      <c r="I65" s="75">
        <v>2015</v>
      </c>
      <c r="J65" s="75">
        <v>0.53690000000000004</v>
      </c>
      <c r="K65" s="75">
        <v>0.53690000000000004</v>
      </c>
      <c r="L65" s="75">
        <v>0</v>
      </c>
      <c r="M65" s="75">
        <v>0</v>
      </c>
      <c r="N65" s="75">
        <v>0</v>
      </c>
      <c r="O65" s="75">
        <v>0</v>
      </c>
      <c r="P65" s="75">
        <v>0</v>
      </c>
      <c r="Q65" s="75">
        <v>0</v>
      </c>
      <c r="R65" s="75">
        <v>0</v>
      </c>
      <c r="S65" s="75">
        <v>0</v>
      </c>
      <c r="T65" s="75">
        <v>0</v>
      </c>
      <c r="U65" s="75">
        <v>0</v>
      </c>
      <c r="V65" s="75">
        <v>0</v>
      </c>
      <c r="W65" s="75">
        <v>0</v>
      </c>
      <c r="X65" s="75">
        <v>0</v>
      </c>
      <c r="Y65" s="75">
        <v>0</v>
      </c>
      <c r="Z65" s="75">
        <v>0</v>
      </c>
      <c r="AA65" s="75">
        <v>0</v>
      </c>
      <c r="AB65" s="75">
        <f t="shared" si="19"/>
        <v>0</v>
      </c>
      <c r="AC65" s="75">
        <f t="shared" si="19"/>
        <v>0</v>
      </c>
      <c r="AD65" s="75">
        <f t="shared" si="19"/>
        <v>0</v>
      </c>
      <c r="AE65" s="76">
        <v>0</v>
      </c>
      <c r="AF65" s="76">
        <v>0.53690000000000004</v>
      </c>
      <c r="AG65" s="76">
        <v>0</v>
      </c>
      <c r="AH65" s="76">
        <v>0</v>
      </c>
      <c r="AI65" s="76">
        <v>0</v>
      </c>
      <c r="AJ65" s="76">
        <f t="shared" si="18"/>
        <v>0.53690000000000004</v>
      </c>
      <c r="AK65" s="77"/>
      <c r="AL65" s="78"/>
      <c r="AM65" s="78"/>
      <c r="AN65" s="78"/>
      <c r="AO65" s="78"/>
      <c r="AP65" s="78"/>
      <c r="AS65" s="80"/>
    </row>
    <row r="66" spans="1:45" s="79" customFormat="1" x14ac:dyDescent="0.25">
      <c r="A66" s="72"/>
      <c r="B66" s="73"/>
      <c r="C66" s="74" t="s">
        <v>89</v>
      </c>
      <c r="D66" s="75" t="s">
        <v>39</v>
      </c>
      <c r="E66" s="75">
        <f t="shared" si="16"/>
        <v>16.5</v>
      </c>
      <c r="F66" s="75">
        <f t="shared" si="16"/>
        <v>0</v>
      </c>
      <c r="G66" s="75">
        <f t="shared" si="16"/>
        <v>0</v>
      </c>
      <c r="H66" s="75">
        <v>2017</v>
      </c>
      <c r="I66" s="75">
        <v>2020</v>
      </c>
      <c r="J66" s="75">
        <v>49.131387419999996</v>
      </c>
      <c r="K66" s="75">
        <v>49.131387419999996</v>
      </c>
      <c r="L66" s="75">
        <v>0</v>
      </c>
      <c r="M66" s="75">
        <v>0</v>
      </c>
      <c r="N66" s="75">
        <v>0</v>
      </c>
      <c r="O66" s="75">
        <v>0</v>
      </c>
      <c r="P66" s="75">
        <v>1.75</v>
      </c>
      <c r="Q66" s="75">
        <v>0</v>
      </c>
      <c r="R66" s="75">
        <v>0</v>
      </c>
      <c r="S66" s="75">
        <v>0</v>
      </c>
      <c r="T66" s="75">
        <v>0</v>
      </c>
      <c r="U66" s="75">
        <v>0</v>
      </c>
      <c r="V66" s="75">
        <v>5.25</v>
      </c>
      <c r="W66" s="75">
        <v>0</v>
      </c>
      <c r="X66" s="75">
        <v>0</v>
      </c>
      <c r="Y66" s="75">
        <v>9.5</v>
      </c>
      <c r="Z66" s="75">
        <v>0</v>
      </c>
      <c r="AA66" s="75">
        <v>0</v>
      </c>
      <c r="AB66" s="75">
        <f t="shared" si="19"/>
        <v>16.5</v>
      </c>
      <c r="AC66" s="75">
        <f t="shared" si="19"/>
        <v>0</v>
      </c>
      <c r="AD66" s="75">
        <f t="shared" si="19"/>
        <v>0</v>
      </c>
      <c r="AE66" s="76">
        <v>0</v>
      </c>
      <c r="AF66" s="76">
        <v>4.3145720599999997</v>
      </c>
      <c r="AG66" s="76">
        <v>0.22708274000000017</v>
      </c>
      <c r="AH66" s="76">
        <v>14.597873868999997</v>
      </c>
      <c r="AI66" s="76">
        <v>28.530681271000002</v>
      </c>
      <c r="AJ66" s="76">
        <f t="shared" si="18"/>
        <v>47.670209939999999</v>
      </c>
      <c r="AK66" s="77"/>
      <c r="AL66" s="78"/>
      <c r="AM66" s="78"/>
      <c r="AN66" s="78"/>
      <c r="AO66" s="78"/>
      <c r="AP66" s="78"/>
      <c r="AS66" s="80"/>
    </row>
    <row r="67" spans="1:45" s="79" customFormat="1" x14ac:dyDescent="0.25">
      <c r="A67" s="72"/>
      <c r="B67" s="73"/>
      <c r="C67" s="74" t="s">
        <v>90</v>
      </c>
      <c r="D67" s="75" t="s">
        <v>39</v>
      </c>
      <c r="E67" s="75">
        <f t="shared" si="16"/>
        <v>0</v>
      </c>
      <c r="F67" s="75">
        <f t="shared" si="16"/>
        <v>0</v>
      </c>
      <c r="G67" s="75">
        <f t="shared" si="16"/>
        <v>0</v>
      </c>
      <c r="H67" s="75">
        <v>2015</v>
      </c>
      <c r="I67" s="75">
        <v>2015</v>
      </c>
      <c r="J67" s="75">
        <v>0.51919999999999999</v>
      </c>
      <c r="K67" s="75">
        <v>0.51919999999999999</v>
      </c>
      <c r="L67" s="75">
        <v>0</v>
      </c>
      <c r="M67" s="75">
        <v>0</v>
      </c>
      <c r="N67" s="75">
        <v>0</v>
      </c>
      <c r="O67" s="75">
        <v>0</v>
      </c>
      <c r="P67" s="75">
        <v>0</v>
      </c>
      <c r="Q67" s="75">
        <v>0</v>
      </c>
      <c r="R67" s="75">
        <v>0</v>
      </c>
      <c r="S67" s="75">
        <v>0</v>
      </c>
      <c r="T67" s="75">
        <v>0</v>
      </c>
      <c r="U67" s="75">
        <v>0</v>
      </c>
      <c r="V67" s="75">
        <v>0</v>
      </c>
      <c r="W67" s="75">
        <v>0</v>
      </c>
      <c r="X67" s="75">
        <v>0</v>
      </c>
      <c r="Y67" s="75">
        <v>0</v>
      </c>
      <c r="Z67" s="75">
        <v>0</v>
      </c>
      <c r="AA67" s="75">
        <v>0</v>
      </c>
      <c r="AB67" s="75">
        <f t="shared" si="19"/>
        <v>0</v>
      </c>
      <c r="AC67" s="75">
        <f t="shared" si="19"/>
        <v>0</v>
      </c>
      <c r="AD67" s="75">
        <f t="shared" si="19"/>
        <v>0</v>
      </c>
      <c r="AE67" s="76">
        <v>0</v>
      </c>
      <c r="AF67" s="76">
        <v>0.51919999999999999</v>
      </c>
      <c r="AG67" s="76">
        <v>0</v>
      </c>
      <c r="AH67" s="76">
        <v>0</v>
      </c>
      <c r="AI67" s="76">
        <v>0</v>
      </c>
      <c r="AJ67" s="76">
        <f t="shared" si="18"/>
        <v>0.51919999999999999</v>
      </c>
      <c r="AK67" s="77"/>
      <c r="AL67" s="78"/>
      <c r="AM67" s="78"/>
      <c r="AN67" s="78"/>
      <c r="AO67" s="78"/>
      <c r="AP67" s="78"/>
      <c r="AS67" s="80"/>
    </row>
    <row r="68" spans="1:45" s="79" customFormat="1" ht="31.5" x14ac:dyDescent="0.25">
      <c r="A68" s="72"/>
      <c r="B68" s="73"/>
      <c r="C68" s="74" t="s">
        <v>91</v>
      </c>
      <c r="D68" s="75" t="s">
        <v>39</v>
      </c>
      <c r="E68" s="75">
        <f t="shared" si="16"/>
        <v>0</v>
      </c>
      <c r="F68" s="75">
        <f t="shared" si="16"/>
        <v>0</v>
      </c>
      <c r="G68" s="75">
        <f t="shared" si="16"/>
        <v>0</v>
      </c>
      <c r="H68" s="75">
        <v>2015</v>
      </c>
      <c r="I68" s="75">
        <v>2015</v>
      </c>
      <c r="J68" s="75">
        <v>0.47199999999999998</v>
      </c>
      <c r="K68" s="75">
        <v>0.47199999999999998</v>
      </c>
      <c r="L68" s="75">
        <v>0</v>
      </c>
      <c r="M68" s="75">
        <v>0</v>
      </c>
      <c r="N68" s="75">
        <v>0</v>
      </c>
      <c r="O68" s="75">
        <v>0</v>
      </c>
      <c r="P68" s="75">
        <v>0</v>
      </c>
      <c r="Q68" s="75">
        <v>0</v>
      </c>
      <c r="R68" s="75">
        <v>0</v>
      </c>
      <c r="S68" s="75">
        <v>0</v>
      </c>
      <c r="T68" s="75">
        <v>0</v>
      </c>
      <c r="U68" s="75">
        <v>0</v>
      </c>
      <c r="V68" s="75">
        <v>0</v>
      </c>
      <c r="W68" s="75">
        <v>0</v>
      </c>
      <c r="X68" s="75">
        <v>0</v>
      </c>
      <c r="Y68" s="75">
        <v>0</v>
      </c>
      <c r="Z68" s="75">
        <v>0</v>
      </c>
      <c r="AA68" s="75">
        <v>0</v>
      </c>
      <c r="AB68" s="75">
        <f t="shared" si="19"/>
        <v>0</v>
      </c>
      <c r="AC68" s="75">
        <f t="shared" si="19"/>
        <v>0</v>
      </c>
      <c r="AD68" s="75">
        <f t="shared" si="19"/>
        <v>0</v>
      </c>
      <c r="AE68" s="76">
        <v>0</v>
      </c>
      <c r="AF68" s="76">
        <v>0.47199999999999998</v>
      </c>
      <c r="AG68" s="76">
        <v>0</v>
      </c>
      <c r="AH68" s="76">
        <v>0</v>
      </c>
      <c r="AI68" s="76">
        <v>0</v>
      </c>
      <c r="AJ68" s="76">
        <f t="shared" si="18"/>
        <v>0.47199999999999998</v>
      </c>
      <c r="AK68" s="77"/>
      <c r="AL68" s="78"/>
      <c r="AM68" s="78"/>
      <c r="AN68" s="78"/>
      <c r="AO68" s="78"/>
      <c r="AP68" s="78"/>
      <c r="AS68" s="80"/>
    </row>
    <row r="69" spans="1:45" s="79" customFormat="1" ht="31.5" x14ac:dyDescent="0.25">
      <c r="A69" s="72"/>
      <c r="B69" s="73"/>
      <c r="C69" s="74" t="s">
        <v>92</v>
      </c>
      <c r="D69" s="75" t="s">
        <v>39</v>
      </c>
      <c r="E69" s="75">
        <f t="shared" si="16"/>
        <v>0</v>
      </c>
      <c r="F69" s="75">
        <f t="shared" si="16"/>
        <v>0</v>
      </c>
      <c r="G69" s="75">
        <f t="shared" si="16"/>
        <v>0</v>
      </c>
      <c r="H69" s="75">
        <v>2015</v>
      </c>
      <c r="I69" s="75">
        <v>2015</v>
      </c>
      <c r="J69" s="75">
        <v>6.3023800000000003</v>
      </c>
      <c r="K69" s="75">
        <v>6.3023800000000003</v>
      </c>
      <c r="L69" s="75">
        <v>0</v>
      </c>
      <c r="M69" s="75">
        <v>0</v>
      </c>
      <c r="N69" s="75">
        <v>0</v>
      </c>
      <c r="O69" s="75">
        <v>0</v>
      </c>
      <c r="P69" s="75">
        <v>0</v>
      </c>
      <c r="Q69" s="75">
        <v>0</v>
      </c>
      <c r="R69" s="75">
        <v>0</v>
      </c>
      <c r="S69" s="75">
        <v>0</v>
      </c>
      <c r="T69" s="75">
        <v>0</v>
      </c>
      <c r="U69" s="75">
        <v>0</v>
      </c>
      <c r="V69" s="75">
        <v>0</v>
      </c>
      <c r="W69" s="75">
        <v>0</v>
      </c>
      <c r="X69" s="75">
        <v>0</v>
      </c>
      <c r="Y69" s="75">
        <v>0</v>
      </c>
      <c r="Z69" s="75">
        <v>0</v>
      </c>
      <c r="AA69" s="75">
        <v>0</v>
      </c>
      <c r="AB69" s="75">
        <f t="shared" si="19"/>
        <v>0</v>
      </c>
      <c r="AC69" s="75">
        <f t="shared" si="19"/>
        <v>0</v>
      </c>
      <c r="AD69" s="75">
        <f t="shared" si="19"/>
        <v>0</v>
      </c>
      <c r="AE69" s="76">
        <v>0</v>
      </c>
      <c r="AF69" s="76">
        <v>6.3023800000000003</v>
      </c>
      <c r="AG69" s="76">
        <v>0</v>
      </c>
      <c r="AH69" s="76">
        <v>0</v>
      </c>
      <c r="AI69" s="76">
        <v>0</v>
      </c>
      <c r="AJ69" s="76">
        <f t="shared" si="18"/>
        <v>6.3023800000000003</v>
      </c>
      <c r="AK69" s="77"/>
      <c r="AL69" s="78"/>
      <c r="AM69" s="78"/>
      <c r="AN69" s="78"/>
      <c r="AO69" s="78"/>
      <c r="AP69" s="78"/>
      <c r="AS69" s="80"/>
    </row>
    <row r="70" spans="1:45" s="79" customFormat="1" x14ac:dyDescent="0.25">
      <c r="A70" s="72"/>
      <c r="B70" s="73"/>
      <c r="C70" s="74" t="s">
        <v>93</v>
      </c>
      <c r="D70" s="75" t="s">
        <v>39</v>
      </c>
      <c r="E70" s="75">
        <f t="shared" si="16"/>
        <v>0</v>
      </c>
      <c r="F70" s="75">
        <f t="shared" si="16"/>
        <v>0</v>
      </c>
      <c r="G70" s="75">
        <f t="shared" si="16"/>
        <v>0</v>
      </c>
      <c r="H70" s="75">
        <v>2015</v>
      </c>
      <c r="I70" s="75">
        <v>2015</v>
      </c>
      <c r="J70" s="75">
        <v>0.51919999999999999</v>
      </c>
      <c r="K70" s="75">
        <v>0.51919999999999999</v>
      </c>
      <c r="L70" s="75">
        <v>0</v>
      </c>
      <c r="M70" s="75">
        <v>0</v>
      </c>
      <c r="N70" s="75">
        <v>0</v>
      </c>
      <c r="O70" s="75">
        <v>0</v>
      </c>
      <c r="P70" s="75">
        <v>0</v>
      </c>
      <c r="Q70" s="75">
        <v>0</v>
      </c>
      <c r="R70" s="75">
        <v>0</v>
      </c>
      <c r="S70" s="75">
        <v>0</v>
      </c>
      <c r="T70" s="75">
        <v>0</v>
      </c>
      <c r="U70" s="75">
        <v>0</v>
      </c>
      <c r="V70" s="75">
        <v>0</v>
      </c>
      <c r="W70" s="75">
        <v>0</v>
      </c>
      <c r="X70" s="75">
        <v>0</v>
      </c>
      <c r="Y70" s="75">
        <v>0</v>
      </c>
      <c r="Z70" s="75">
        <v>0</v>
      </c>
      <c r="AA70" s="75">
        <v>0</v>
      </c>
      <c r="AB70" s="75">
        <f t="shared" si="19"/>
        <v>0</v>
      </c>
      <c r="AC70" s="75">
        <f t="shared" si="19"/>
        <v>0</v>
      </c>
      <c r="AD70" s="75">
        <f t="shared" si="19"/>
        <v>0</v>
      </c>
      <c r="AE70" s="76">
        <v>0</v>
      </c>
      <c r="AF70" s="76">
        <v>0.51919999999999999</v>
      </c>
      <c r="AG70" s="76">
        <v>0</v>
      </c>
      <c r="AH70" s="76">
        <v>0</v>
      </c>
      <c r="AI70" s="76">
        <v>0</v>
      </c>
      <c r="AJ70" s="76">
        <f t="shared" si="18"/>
        <v>0.51919999999999999</v>
      </c>
      <c r="AK70" s="77"/>
      <c r="AL70" s="78"/>
      <c r="AM70" s="78"/>
      <c r="AN70" s="78"/>
      <c r="AO70" s="78"/>
      <c r="AP70" s="78"/>
      <c r="AS70" s="80"/>
    </row>
    <row r="71" spans="1:45" s="79" customFormat="1" x14ac:dyDescent="0.25">
      <c r="A71" s="72"/>
      <c r="B71" s="73"/>
      <c r="C71" s="74" t="s">
        <v>94</v>
      </c>
      <c r="D71" s="75" t="s">
        <v>39</v>
      </c>
      <c r="E71" s="75">
        <f t="shared" si="16"/>
        <v>0</v>
      </c>
      <c r="F71" s="75">
        <f t="shared" si="16"/>
        <v>0</v>
      </c>
      <c r="G71" s="75">
        <f t="shared" si="16"/>
        <v>0</v>
      </c>
      <c r="H71" s="75">
        <v>2015</v>
      </c>
      <c r="I71" s="75">
        <v>2015</v>
      </c>
      <c r="J71" s="75">
        <v>0.42479999999999996</v>
      </c>
      <c r="K71" s="75">
        <v>0.42479999999999996</v>
      </c>
      <c r="L71" s="75">
        <v>0</v>
      </c>
      <c r="M71" s="75">
        <v>0</v>
      </c>
      <c r="N71" s="75">
        <v>0</v>
      </c>
      <c r="O71" s="75">
        <v>0</v>
      </c>
      <c r="P71" s="75">
        <v>0</v>
      </c>
      <c r="Q71" s="75">
        <v>0</v>
      </c>
      <c r="R71" s="75">
        <v>0</v>
      </c>
      <c r="S71" s="75">
        <v>0</v>
      </c>
      <c r="T71" s="75">
        <v>0</v>
      </c>
      <c r="U71" s="75">
        <v>0</v>
      </c>
      <c r="V71" s="75">
        <v>0</v>
      </c>
      <c r="W71" s="75">
        <v>0</v>
      </c>
      <c r="X71" s="75">
        <v>0</v>
      </c>
      <c r="Y71" s="75">
        <v>0</v>
      </c>
      <c r="Z71" s="75">
        <v>0</v>
      </c>
      <c r="AA71" s="75">
        <v>0</v>
      </c>
      <c r="AB71" s="75">
        <f t="shared" ref="AB71:AD76" si="20">M71+P71+S71+V71+Y71</f>
        <v>0</v>
      </c>
      <c r="AC71" s="75">
        <f t="shared" si="20"/>
        <v>0</v>
      </c>
      <c r="AD71" s="75">
        <f t="shared" si="20"/>
        <v>0</v>
      </c>
      <c r="AE71" s="76">
        <v>0</v>
      </c>
      <c r="AF71" s="76">
        <v>0.42479999999999996</v>
      </c>
      <c r="AG71" s="76">
        <v>0</v>
      </c>
      <c r="AH71" s="76">
        <v>0</v>
      </c>
      <c r="AI71" s="76">
        <v>0</v>
      </c>
      <c r="AJ71" s="76">
        <f t="shared" si="18"/>
        <v>0.42479999999999996</v>
      </c>
      <c r="AK71" s="77"/>
      <c r="AL71" s="78"/>
      <c r="AM71" s="78"/>
      <c r="AN71" s="78"/>
      <c r="AO71" s="78"/>
      <c r="AP71" s="78"/>
      <c r="AS71" s="80"/>
    </row>
    <row r="72" spans="1:45" s="79" customFormat="1" x14ac:dyDescent="0.25">
      <c r="A72" s="72"/>
      <c r="B72" s="73"/>
      <c r="C72" s="74" t="s">
        <v>95</v>
      </c>
      <c r="D72" s="75" t="s">
        <v>39</v>
      </c>
      <c r="E72" s="75">
        <f t="shared" si="16"/>
        <v>0</v>
      </c>
      <c r="F72" s="75">
        <f t="shared" si="16"/>
        <v>0</v>
      </c>
      <c r="G72" s="75">
        <f t="shared" si="16"/>
        <v>0</v>
      </c>
      <c r="H72" s="75">
        <v>2015</v>
      </c>
      <c r="I72" s="75">
        <v>2015</v>
      </c>
      <c r="J72" s="75">
        <v>0.51919999999999999</v>
      </c>
      <c r="K72" s="75">
        <v>0.51919999999999999</v>
      </c>
      <c r="L72" s="75">
        <v>0</v>
      </c>
      <c r="M72" s="75">
        <v>0</v>
      </c>
      <c r="N72" s="75">
        <v>0</v>
      </c>
      <c r="O72" s="75">
        <v>0</v>
      </c>
      <c r="P72" s="75">
        <v>0</v>
      </c>
      <c r="Q72" s="75">
        <v>0</v>
      </c>
      <c r="R72" s="75">
        <v>0</v>
      </c>
      <c r="S72" s="75">
        <v>0</v>
      </c>
      <c r="T72" s="75">
        <v>0</v>
      </c>
      <c r="U72" s="75">
        <v>0</v>
      </c>
      <c r="V72" s="75">
        <v>0</v>
      </c>
      <c r="W72" s="75">
        <v>0</v>
      </c>
      <c r="X72" s="75">
        <v>0</v>
      </c>
      <c r="Y72" s="75">
        <v>0</v>
      </c>
      <c r="Z72" s="75">
        <v>0</v>
      </c>
      <c r="AA72" s="75">
        <v>0</v>
      </c>
      <c r="AB72" s="75">
        <f t="shared" si="20"/>
        <v>0</v>
      </c>
      <c r="AC72" s="75">
        <f t="shared" si="20"/>
        <v>0</v>
      </c>
      <c r="AD72" s="75">
        <f t="shared" si="20"/>
        <v>0</v>
      </c>
      <c r="AE72" s="76">
        <v>0</v>
      </c>
      <c r="AF72" s="76">
        <v>0.51919999999999999</v>
      </c>
      <c r="AG72" s="76">
        <v>0</v>
      </c>
      <c r="AH72" s="76">
        <v>0</v>
      </c>
      <c r="AI72" s="76">
        <v>0</v>
      </c>
      <c r="AJ72" s="76">
        <f t="shared" si="18"/>
        <v>0.51919999999999999</v>
      </c>
      <c r="AK72" s="77"/>
      <c r="AL72" s="78"/>
      <c r="AM72" s="78"/>
      <c r="AN72" s="78"/>
      <c r="AO72" s="78"/>
      <c r="AP72" s="78"/>
      <c r="AS72" s="80"/>
    </row>
    <row r="73" spans="1:45" s="79" customFormat="1" x14ac:dyDescent="0.25">
      <c r="A73" s="72"/>
      <c r="B73" s="73"/>
      <c r="C73" s="74" t="s">
        <v>96</v>
      </c>
      <c r="D73" s="75" t="s">
        <v>46</v>
      </c>
      <c r="E73" s="75">
        <f t="shared" si="16"/>
        <v>0</v>
      </c>
      <c r="F73" s="75">
        <f t="shared" si="16"/>
        <v>0</v>
      </c>
      <c r="G73" s="75">
        <f t="shared" si="16"/>
        <v>0</v>
      </c>
      <c r="H73" s="75">
        <v>2012</v>
      </c>
      <c r="I73" s="75">
        <v>2020</v>
      </c>
      <c r="J73" s="75">
        <v>362.96813687999997</v>
      </c>
      <c r="K73" s="75">
        <v>177.50861984999995</v>
      </c>
      <c r="L73" s="75">
        <v>4.8179999999999996</v>
      </c>
      <c r="M73" s="75">
        <v>0</v>
      </c>
      <c r="N73" s="75">
        <v>0</v>
      </c>
      <c r="O73" s="75">
        <v>0</v>
      </c>
      <c r="P73" s="75">
        <v>0</v>
      </c>
      <c r="Q73" s="75">
        <v>0</v>
      </c>
      <c r="R73" s="75">
        <v>0</v>
      </c>
      <c r="S73" s="75">
        <v>0</v>
      </c>
      <c r="T73" s="75">
        <v>0</v>
      </c>
      <c r="U73" s="75">
        <v>0</v>
      </c>
      <c r="V73" s="75">
        <v>0</v>
      </c>
      <c r="W73" s="75">
        <v>0</v>
      </c>
      <c r="X73" s="75">
        <v>0</v>
      </c>
      <c r="Y73" s="75">
        <v>0</v>
      </c>
      <c r="Z73" s="75">
        <v>0</v>
      </c>
      <c r="AA73" s="75">
        <v>0</v>
      </c>
      <c r="AB73" s="75">
        <f>M73+P73+S73+V73+Y73</f>
        <v>0</v>
      </c>
      <c r="AC73" s="75">
        <f>N73+Q73+T73+W73+Z73</f>
        <v>0</v>
      </c>
      <c r="AD73" s="75">
        <f>O73+R73+U73+X73+AA73</f>
        <v>0</v>
      </c>
      <c r="AE73" s="76">
        <v>0</v>
      </c>
      <c r="AF73" s="76">
        <v>0</v>
      </c>
      <c r="AG73" s="76">
        <v>0</v>
      </c>
      <c r="AH73" s="76">
        <v>0</v>
      </c>
      <c r="AI73" s="76">
        <v>133.20916800000001</v>
      </c>
      <c r="AJ73" s="76">
        <f>SUM(AE73:AI73)</f>
        <v>133.20916800000001</v>
      </c>
      <c r="AK73" s="77"/>
      <c r="AL73" s="78"/>
      <c r="AM73" s="78"/>
      <c r="AN73" s="78"/>
      <c r="AO73" s="78"/>
      <c r="AP73" s="78"/>
      <c r="AS73" s="80"/>
    </row>
    <row r="74" spans="1:45" s="96" customFormat="1" ht="21" customHeight="1" x14ac:dyDescent="0.25">
      <c r="A74" s="91"/>
      <c r="B74" s="92" t="s">
        <v>97</v>
      </c>
      <c r="C74" s="92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93"/>
      <c r="AJ74" s="47"/>
      <c r="AK74" s="94"/>
      <c r="AL74" s="95"/>
      <c r="AM74" s="95"/>
      <c r="AN74" s="95"/>
      <c r="AO74" s="95"/>
      <c r="AP74" s="95"/>
      <c r="AS74" s="58"/>
    </row>
    <row r="75" spans="1:45" s="96" customFormat="1" ht="30.75" customHeight="1" x14ac:dyDescent="0.25">
      <c r="A75" s="91"/>
      <c r="B75" s="42"/>
      <c r="C75" s="42" t="s">
        <v>98</v>
      </c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93"/>
      <c r="AJ75" s="47"/>
      <c r="AK75" s="94"/>
      <c r="AL75" s="95"/>
      <c r="AM75" s="95"/>
      <c r="AN75" s="95"/>
      <c r="AO75" s="95"/>
      <c r="AP75" s="95"/>
      <c r="AS75" s="58"/>
    </row>
    <row r="76" spans="1:45" s="96" customFormat="1" x14ac:dyDescent="0.25">
      <c r="A76" s="91"/>
      <c r="B76" s="46"/>
      <c r="C76" s="97" t="s">
        <v>99</v>
      </c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93"/>
      <c r="AJ76" s="47"/>
      <c r="AK76" s="94"/>
      <c r="AL76" s="95"/>
      <c r="AM76" s="95"/>
      <c r="AN76" s="95"/>
      <c r="AO76" s="95"/>
      <c r="AP76" s="95"/>
      <c r="AS76" s="58"/>
    </row>
    <row r="77" spans="1:45" s="96" customFormat="1" x14ac:dyDescent="0.25">
      <c r="A77" s="91"/>
      <c r="B77" s="46"/>
      <c r="C77" s="97" t="s">
        <v>100</v>
      </c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93"/>
      <c r="AJ77" s="47"/>
      <c r="AK77" s="98"/>
      <c r="AL77" s="99"/>
      <c r="AM77" s="99"/>
      <c r="AN77" s="99"/>
      <c r="AO77" s="99"/>
      <c r="AP77" s="99"/>
      <c r="AS77" s="58"/>
    </row>
    <row r="78" spans="1:45" s="106" customFormat="1" ht="16.5" thickBot="1" x14ac:dyDescent="0.3">
      <c r="A78" s="100"/>
      <c r="B78" s="101" t="s">
        <v>101</v>
      </c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1"/>
      <c r="Z78" s="101"/>
      <c r="AA78" s="101"/>
      <c r="AB78" s="101"/>
      <c r="AC78" s="101"/>
      <c r="AD78" s="101"/>
      <c r="AE78" s="101"/>
      <c r="AF78" s="101"/>
      <c r="AG78" s="101"/>
      <c r="AH78" s="101"/>
      <c r="AI78" s="102"/>
      <c r="AJ78" s="103"/>
      <c r="AK78" s="104"/>
      <c r="AL78" s="105"/>
      <c r="AM78" s="105"/>
      <c r="AN78" s="105"/>
      <c r="AO78" s="105"/>
      <c r="AP78" s="105"/>
      <c r="AS78" s="107"/>
    </row>
    <row r="79" spans="1:45" x14ac:dyDescent="0.25"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</row>
    <row r="80" spans="1:45" x14ac:dyDescent="0.25"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  <c r="X80" s="108"/>
      <c r="Y80" s="108"/>
      <c r="Z80" s="108"/>
      <c r="AA80" s="108"/>
      <c r="AB80" s="108"/>
      <c r="AC80" s="108"/>
      <c r="AD80" s="108"/>
      <c r="AE80" s="108"/>
      <c r="AF80" s="108"/>
      <c r="AG80" s="108"/>
      <c r="AH80" s="108"/>
      <c r="AI80" s="108"/>
      <c r="AJ80" s="108"/>
    </row>
    <row r="81" spans="2:36" x14ac:dyDescent="0.25"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</row>
    <row r="85" spans="2:36" x14ac:dyDescent="0.25"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  <c r="X85" s="108"/>
      <c r="Y85" s="108"/>
      <c r="Z85" s="108"/>
      <c r="AA85" s="108"/>
      <c r="AB85" s="108"/>
      <c r="AC85" s="108"/>
      <c r="AD85" s="108"/>
      <c r="AE85" s="108"/>
      <c r="AF85" s="108"/>
      <c r="AG85" s="108"/>
      <c r="AH85" s="108"/>
      <c r="AI85" s="108"/>
      <c r="AJ85" s="108"/>
    </row>
    <row r="86" spans="2:36" x14ac:dyDescent="0.25"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  <c r="X86" s="108"/>
      <c r="Y86" s="108"/>
      <c r="Z86" s="108"/>
      <c r="AA86" s="108"/>
      <c r="AB86" s="108"/>
      <c r="AC86" s="108"/>
      <c r="AD86" s="108"/>
      <c r="AE86" s="108"/>
      <c r="AF86" s="108"/>
      <c r="AG86" s="108"/>
      <c r="AH86" s="108"/>
      <c r="AI86" s="108"/>
      <c r="AJ86" s="108"/>
    </row>
    <row r="87" spans="2:36" x14ac:dyDescent="0.25">
      <c r="B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  <c r="W87" s="108"/>
      <c r="X87" s="108"/>
      <c r="Y87" s="108"/>
      <c r="Z87" s="108"/>
      <c r="AA87" s="108"/>
      <c r="AB87" s="108"/>
      <c r="AC87" s="108"/>
      <c r="AD87" s="108"/>
      <c r="AE87" s="108"/>
      <c r="AF87" s="108"/>
      <c r="AG87" s="108"/>
      <c r="AH87" s="108"/>
      <c r="AI87" s="108"/>
      <c r="AJ87" s="108"/>
    </row>
  </sheetData>
  <autoFilter ref="A20:AJ78"/>
  <mergeCells count="35">
    <mergeCell ref="AO18:AO19"/>
    <mergeCell ref="AP18:AP19"/>
    <mergeCell ref="B74:C74"/>
    <mergeCell ref="Y18:AA18"/>
    <mergeCell ref="AB18:AD18"/>
    <mergeCell ref="AK18:AK19"/>
    <mergeCell ref="AL18:AL19"/>
    <mergeCell ref="AM18:AM19"/>
    <mergeCell ref="AN18:AN19"/>
    <mergeCell ref="J17:J18"/>
    <mergeCell ref="K17:K18"/>
    <mergeCell ref="L17:L18"/>
    <mergeCell ref="M17:AD17"/>
    <mergeCell ref="AE17:AJ17"/>
    <mergeCell ref="AK17:AP17"/>
    <mergeCell ref="M18:O18"/>
    <mergeCell ref="P18:R18"/>
    <mergeCell ref="S18:U18"/>
    <mergeCell ref="V18:X18"/>
    <mergeCell ref="AF10:AL10"/>
    <mergeCell ref="AH11:AJ11"/>
    <mergeCell ref="AH12:AJ12"/>
    <mergeCell ref="A17:A19"/>
    <mergeCell ref="B17:B19"/>
    <mergeCell ref="C17:C19"/>
    <mergeCell ref="D17:D18"/>
    <mergeCell ref="E17:G18"/>
    <mergeCell ref="H17:H19"/>
    <mergeCell ref="I17:I19"/>
    <mergeCell ref="AH2:AJ2"/>
    <mergeCell ref="AH3:AJ3"/>
    <mergeCell ref="AH4:AJ4"/>
    <mergeCell ref="B6:AJ6"/>
    <mergeCell ref="AH8:AJ8"/>
    <mergeCell ref="AH9:AJ9"/>
  </mergeCells>
  <pageMargins left="0.23622047244094491" right="0.23622047244094491" top="0.74803149606299213" bottom="0.74803149606299213" header="0.31496062992125984" footer="0.31496062992125984"/>
  <pageSetup paperSize="8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1:BE99"/>
  <sheetViews>
    <sheetView view="pageBreakPreview" zoomScale="80" zoomScaleNormal="75" zoomScaleSheetLayoutView="80" workbookViewId="0">
      <selection activeCell="C41" sqref="C41"/>
    </sheetView>
  </sheetViews>
  <sheetFormatPr defaultRowHeight="15.75" x14ac:dyDescent="0.25"/>
  <cols>
    <col min="1" max="1" width="7" style="109" customWidth="1"/>
    <col min="2" max="2" width="66.140625" style="110" customWidth="1"/>
    <col min="3" max="3" width="8.85546875" style="109" customWidth="1"/>
    <col min="4" max="4" width="8.28515625" style="109" customWidth="1"/>
    <col min="5" max="5" width="8.7109375" style="109" customWidth="1"/>
    <col min="6" max="7" width="8" style="109" customWidth="1"/>
    <col min="8" max="8" width="7.28515625" style="109" customWidth="1"/>
    <col min="9" max="9" width="7.42578125" style="109" customWidth="1"/>
    <col min="10" max="10" width="7.140625" style="109" customWidth="1"/>
    <col min="11" max="11" width="8" style="109" customWidth="1"/>
    <col min="12" max="12" width="8.140625" style="109" customWidth="1"/>
    <col min="13" max="13" width="9" style="109" customWidth="1"/>
    <col min="14" max="14" width="7.7109375" style="109" customWidth="1"/>
    <col min="15" max="17" width="7.42578125" style="109" customWidth="1"/>
    <col min="18" max="18" width="7.140625" style="109" customWidth="1"/>
    <col min="19" max="24" width="6.42578125" style="109" customWidth="1"/>
    <col min="25" max="25" width="8" style="109" customWidth="1"/>
    <col min="26" max="26" width="8.140625" style="109" customWidth="1"/>
    <col min="27" max="27" width="12.42578125" style="109" customWidth="1"/>
    <col min="28" max="28" width="8.140625" style="109" customWidth="1"/>
    <col min="29" max="29" width="7.7109375" style="109" customWidth="1"/>
    <col min="30" max="30" width="7.28515625" style="109" customWidth="1"/>
    <col min="31" max="31" width="7.5703125" style="109" customWidth="1"/>
    <col min="32" max="32" width="7" style="109" customWidth="1"/>
    <col min="33" max="33" width="7.5703125" style="109" customWidth="1"/>
    <col min="34" max="34" width="7.7109375" style="109" customWidth="1"/>
    <col min="35" max="35" width="8.140625" style="109" customWidth="1"/>
    <col min="36" max="36" width="7.85546875" style="109" customWidth="1"/>
    <col min="37" max="37" width="8.28515625" style="109" customWidth="1"/>
    <col min="38" max="38" width="9.5703125" style="109" customWidth="1"/>
    <col min="39" max="39" width="9.7109375" style="109" customWidth="1"/>
    <col min="40" max="41" width="9.28515625" style="109" customWidth="1"/>
    <col min="42" max="42" width="8.85546875" style="109" customWidth="1"/>
    <col min="43" max="43" width="11.28515625" style="109" customWidth="1"/>
    <col min="44" max="44" width="10.28515625" style="109" customWidth="1"/>
    <col min="45" max="45" width="10" style="109" customWidth="1"/>
    <col min="46" max="46" width="8.85546875" style="109" customWidth="1"/>
    <col min="47" max="47" width="9.28515625" style="109" customWidth="1"/>
    <col min="48" max="48" width="10" style="109" customWidth="1"/>
    <col min="49" max="49" width="9.85546875" style="109" customWidth="1"/>
    <col min="50" max="50" width="10.28515625" style="109" customWidth="1"/>
    <col min="51" max="51" width="10.42578125" style="109" customWidth="1"/>
    <col min="52" max="52" width="10.7109375" style="109" customWidth="1"/>
    <col min="53" max="53" width="9.28515625" style="109" customWidth="1"/>
    <col min="54" max="54" width="9.42578125" style="109" customWidth="1"/>
    <col min="55" max="55" width="8.5703125" style="109" customWidth="1"/>
    <col min="56" max="56" width="9.7109375" style="109" customWidth="1"/>
    <col min="57" max="57" width="10.28515625" style="109" customWidth="1"/>
    <col min="58" max="16384" width="9.140625" style="112"/>
  </cols>
  <sheetData>
    <row r="1" spans="1:57" x14ac:dyDescent="0.25">
      <c r="BC1" s="111" t="s">
        <v>102</v>
      </c>
      <c r="BD1" s="111"/>
      <c r="BE1" s="111"/>
    </row>
    <row r="2" spans="1:57" x14ac:dyDescent="0.25">
      <c r="BC2" s="111"/>
      <c r="BD2" s="111"/>
      <c r="BE2" s="111"/>
    </row>
    <row r="3" spans="1:57" x14ac:dyDescent="0.25">
      <c r="BC3" s="111"/>
      <c r="BD3" s="111"/>
      <c r="BE3" s="111"/>
    </row>
    <row r="4" spans="1:57" x14ac:dyDescent="0.25">
      <c r="BC4" s="111"/>
      <c r="BD4" s="111"/>
      <c r="BE4" s="111"/>
    </row>
    <row r="5" spans="1:57" x14ac:dyDescent="0.25">
      <c r="BC5" s="111"/>
      <c r="BD5" s="111"/>
      <c r="BE5" s="111"/>
    </row>
    <row r="6" spans="1:57" x14ac:dyDescent="0.25">
      <c r="A6" s="113" t="s">
        <v>103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Z6" s="114"/>
      <c r="BA6" s="114" t="s">
        <v>104</v>
      </c>
      <c r="BB6" s="114"/>
      <c r="BC6" s="115"/>
      <c r="BD6" s="115"/>
      <c r="BE6" s="114"/>
    </row>
    <row r="7" spans="1:57" x14ac:dyDescent="0.25">
      <c r="AZ7" s="114"/>
      <c r="BA7" s="114"/>
      <c r="BB7" s="114"/>
      <c r="BC7" s="114"/>
      <c r="BD7" s="114"/>
      <c r="BE7" s="114"/>
    </row>
    <row r="8" spans="1:57" x14ac:dyDescent="0.25"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B8" s="117"/>
      <c r="AC8" s="117"/>
      <c r="AD8" s="117"/>
      <c r="AE8" s="117"/>
      <c r="AF8" s="117"/>
      <c r="AG8" s="117"/>
      <c r="AH8" s="117"/>
      <c r="AI8" s="117"/>
      <c r="AJ8" s="117"/>
      <c r="AK8" s="117"/>
      <c r="AT8" s="117"/>
      <c r="AU8" s="117"/>
      <c r="AV8" s="117"/>
      <c r="AW8" s="117"/>
      <c r="AX8" s="117"/>
      <c r="AY8" s="117"/>
      <c r="AZ8" s="118"/>
      <c r="BA8" s="118"/>
      <c r="BB8" s="118"/>
      <c r="BC8" s="118"/>
      <c r="BD8" s="118"/>
      <c r="BE8" s="118"/>
    </row>
    <row r="9" spans="1:57" x14ac:dyDescent="0.25">
      <c r="AJ9" s="116"/>
      <c r="AK9" s="116"/>
    </row>
    <row r="10" spans="1:57" s="122" customFormat="1" ht="24" customHeight="1" x14ac:dyDescent="0.25">
      <c r="A10" s="119" t="s">
        <v>11</v>
      </c>
      <c r="B10" s="120" t="s">
        <v>12</v>
      </c>
      <c r="C10" s="121" t="s">
        <v>105</v>
      </c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 t="s">
        <v>106</v>
      </c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 t="s">
        <v>107</v>
      </c>
      <c r="AB10" s="121" t="s">
        <v>105</v>
      </c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</row>
    <row r="11" spans="1:57" s="122" customFormat="1" ht="18" customHeight="1" x14ac:dyDescent="0.25">
      <c r="A11" s="119"/>
      <c r="B11" s="123"/>
      <c r="C11" s="121">
        <v>2016</v>
      </c>
      <c r="D11" s="121"/>
      <c r="E11" s="121">
        <v>2017</v>
      </c>
      <c r="F11" s="121"/>
      <c r="G11" s="121">
        <v>2018</v>
      </c>
      <c r="H11" s="121"/>
      <c r="I11" s="121">
        <v>2019</v>
      </c>
      <c r="J11" s="121"/>
      <c r="K11" s="121">
        <v>2020</v>
      </c>
      <c r="L11" s="121"/>
      <c r="M11" s="121" t="s">
        <v>108</v>
      </c>
      <c r="N11" s="121"/>
      <c r="O11" s="121">
        <v>2016</v>
      </c>
      <c r="P11" s="121"/>
      <c r="Q11" s="121">
        <v>2017</v>
      </c>
      <c r="R11" s="121"/>
      <c r="S11" s="121">
        <v>2018</v>
      </c>
      <c r="T11" s="121"/>
      <c r="U11" s="121">
        <v>2019</v>
      </c>
      <c r="V11" s="121"/>
      <c r="W11" s="121">
        <v>2020</v>
      </c>
      <c r="X11" s="121"/>
      <c r="Y11" s="121" t="s">
        <v>108</v>
      </c>
      <c r="Z11" s="121"/>
      <c r="AA11" s="121"/>
      <c r="AB11" s="121" t="s">
        <v>109</v>
      </c>
      <c r="AC11" s="121"/>
      <c r="AD11" s="121"/>
      <c r="AE11" s="121"/>
      <c r="AF11" s="121"/>
      <c r="AG11" s="121"/>
      <c r="AH11" s="121"/>
      <c r="AI11" s="121"/>
      <c r="AJ11" s="121"/>
      <c r="AK11" s="121"/>
      <c r="AL11" s="121">
        <v>2017</v>
      </c>
      <c r="AM11" s="121"/>
      <c r="AN11" s="121">
        <v>2018</v>
      </c>
      <c r="AO11" s="121"/>
      <c r="AP11" s="121">
        <v>2019</v>
      </c>
      <c r="AQ11" s="121"/>
      <c r="AR11" s="121">
        <v>2020</v>
      </c>
      <c r="AS11" s="121"/>
      <c r="AT11" s="121" t="s">
        <v>108</v>
      </c>
      <c r="AU11" s="121"/>
      <c r="AV11" s="121" t="s">
        <v>110</v>
      </c>
      <c r="AW11" s="121"/>
      <c r="AX11" s="121"/>
      <c r="AY11" s="121"/>
      <c r="AZ11" s="121"/>
      <c r="BA11" s="121">
        <v>2017</v>
      </c>
      <c r="BB11" s="121">
        <v>2018</v>
      </c>
      <c r="BC11" s="121">
        <v>2019</v>
      </c>
      <c r="BD11" s="121">
        <v>2020</v>
      </c>
      <c r="BE11" s="121" t="s">
        <v>108</v>
      </c>
    </row>
    <row r="12" spans="1:57" s="122" customFormat="1" ht="18.75" customHeight="1" x14ac:dyDescent="0.25">
      <c r="A12" s="119"/>
      <c r="B12" s="123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 t="s">
        <v>111</v>
      </c>
      <c r="AC12" s="121"/>
      <c r="AD12" s="121" t="s">
        <v>112</v>
      </c>
      <c r="AE12" s="121"/>
      <c r="AF12" s="121" t="s">
        <v>113</v>
      </c>
      <c r="AG12" s="121"/>
      <c r="AH12" s="121" t="s">
        <v>114</v>
      </c>
      <c r="AI12" s="121"/>
      <c r="AJ12" s="121" t="s">
        <v>108</v>
      </c>
      <c r="AK12" s="121"/>
      <c r="AL12" s="121"/>
      <c r="AM12" s="121"/>
      <c r="AN12" s="121"/>
      <c r="AO12" s="121"/>
      <c r="AP12" s="121"/>
      <c r="AQ12" s="121"/>
      <c r="AR12" s="121"/>
      <c r="AS12" s="121"/>
      <c r="AT12" s="121"/>
      <c r="AU12" s="121"/>
      <c r="AV12" s="124" t="s">
        <v>115</v>
      </c>
      <c r="AW12" s="124" t="s">
        <v>116</v>
      </c>
      <c r="AX12" s="124" t="s">
        <v>113</v>
      </c>
      <c r="AY12" s="124" t="s">
        <v>114</v>
      </c>
      <c r="AZ12" s="124" t="s">
        <v>108</v>
      </c>
      <c r="BA12" s="121"/>
      <c r="BB12" s="121"/>
      <c r="BC12" s="121"/>
      <c r="BD12" s="121"/>
      <c r="BE12" s="121"/>
    </row>
    <row r="13" spans="1:57" s="122" customFormat="1" ht="20.25" customHeight="1" x14ac:dyDescent="0.25">
      <c r="A13" s="119"/>
      <c r="B13" s="125"/>
      <c r="C13" s="124" t="s">
        <v>117</v>
      </c>
      <c r="D13" s="124" t="s">
        <v>118</v>
      </c>
      <c r="E13" s="124" t="s">
        <v>117</v>
      </c>
      <c r="F13" s="124" t="s">
        <v>118</v>
      </c>
      <c r="G13" s="124" t="s">
        <v>117</v>
      </c>
      <c r="H13" s="124" t="s">
        <v>118</v>
      </c>
      <c r="I13" s="124" t="s">
        <v>117</v>
      </c>
      <c r="J13" s="124" t="s">
        <v>118</v>
      </c>
      <c r="K13" s="124" t="s">
        <v>117</v>
      </c>
      <c r="L13" s="124" t="s">
        <v>118</v>
      </c>
      <c r="M13" s="124" t="s">
        <v>117</v>
      </c>
      <c r="N13" s="124" t="s">
        <v>118</v>
      </c>
      <c r="O13" s="124" t="s">
        <v>117</v>
      </c>
      <c r="P13" s="124" t="s">
        <v>118</v>
      </c>
      <c r="Q13" s="124" t="s">
        <v>117</v>
      </c>
      <c r="R13" s="124" t="s">
        <v>118</v>
      </c>
      <c r="S13" s="124" t="s">
        <v>117</v>
      </c>
      <c r="T13" s="124" t="s">
        <v>118</v>
      </c>
      <c r="U13" s="124" t="s">
        <v>117</v>
      </c>
      <c r="V13" s="124" t="s">
        <v>118</v>
      </c>
      <c r="W13" s="124" t="s">
        <v>117</v>
      </c>
      <c r="X13" s="124" t="s">
        <v>118</v>
      </c>
      <c r="Y13" s="124" t="s">
        <v>117</v>
      </c>
      <c r="Z13" s="124" t="s">
        <v>118</v>
      </c>
      <c r="AA13" s="126">
        <v>0</v>
      </c>
      <c r="AB13" s="124" t="s">
        <v>117</v>
      </c>
      <c r="AC13" s="124" t="s">
        <v>118</v>
      </c>
      <c r="AD13" s="124" t="s">
        <v>117</v>
      </c>
      <c r="AE13" s="124" t="s">
        <v>118</v>
      </c>
      <c r="AF13" s="124" t="s">
        <v>117</v>
      </c>
      <c r="AG13" s="124" t="s">
        <v>118</v>
      </c>
      <c r="AH13" s="124" t="s">
        <v>117</v>
      </c>
      <c r="AI13" s="124" t="s">
        <v>118</v>
      </c>
      <c r="AJ13" s="124" t="s">
        <v>117</v>
      </c>
      <c r="AK13" s="124" t="s">
        <v>118</v>
      </c>
      <c r="AL13" s="124" t="s">
        <v>117</v>
      </c>
      <c r="AM13" s="124" t="s">
        <v>118</v>
      </c>
      <c r="AN13" s="124" t="s">
        <v>117</v>
      </c>
      <c r="AO13" s="124" t="s">
        <v>118</v>
      </c>
      <c r="AP13" s="124" t="s">
        <v>117</v>
      </c>
      <c r="AQ13" s="124" t="s">
        <v>118</v>
      </c>
      <c r="AR13" s="124" t="s">
        <v>117</v>
      </c>
      <c r="AS13" s="124" t="s">
        <v>118</v>
      </c>
      <c r="AT13" s="127" t="s">
        <v>30</v>
      </c>
      <c r="AU13" s="127" t="s">
        <v>31</v>
      </c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</row>
    <row r="14" spans="1:57" ht="18" customHeight="1" x14ac:dyDescent="0.25">
      <c r="A14" s="129"/>
      <c r="B14" s="130" t="s">
        <v>119</v>
      </c>
      <c r="C14" s="131">
        <f>C15+C30</f>
        <v>0</v>
      </c>
      <c r="D14" s="131">
        <f t="shared" ref="D14:BE14" si="0">D15+D30</f>
        <v>1.3620000000000001</v>
      </c>
      <c r="E14" s="131">
        <f t="shared" si="0"/>
        <v>46.75</v>
      </c>
      <c r="F14" s="131">
        <f t="shared" si="0"/>
        <v>41.7</v>
      </c>
      <c r="G14" s="131">
        <f t="shared" si="0"/>
        <v>16</v>
      </c>
      <c r="H14" s="131">
        <f t="shared" si="0"/>
        <v>0</v>
      </c>
      <c r="I14" s="131">
        <f t="shared" si="0"/>
        <v>9.25</v>
      </c>
      <c r="J14" s="131">
        <f t="shared" si="0"/>
        <v>66.84</v>
      </c>
      <c r="K14" s="131">
        <f t="shared" si="0"/>
        <v>34.5</v>
      </c>
      <c r="L14" s="131">
        <f t="shared" si="0"/>
        <v>66.92</v>
      </c>
      <c r="M14" s="131">
        <f t="shared" si="0"/>
        <v>106.5</v>
      </c>
      <c r="N14" s="131">
        <f t="shared" si="0"/>
        <v>176.822</v>
      </c>
      <c r="O14" s="131">
        <f t="shared" si="0"/>
        <v>0</v>
      </c>
      <c r="P14" s="131">
        <f t="shared" si="0"/>
        <v>0</v>
      </c>
      <c r="Q14" s="131">
        <f t="shared" si="0"/>
        <v>0</v>
      </c>
      <c r="R14" s="131">
        <f t="shared" si="0"/>
        <v>0</v>
      </c>
      <c r="S14" s="131">
        <f t="shared" si="0"/>
        <v>0</v>
      </c>
      <c r="T14" s="131">
        <f t="shared" si="0"/>
        <v>0</v>
      </c>
      <c r="U14" s="131">
        <f t="shared" si="0"/>
        <v>0</v>
      </c>
      <c r="V14" s="131">
        <f t="shared" si="0"/>
        <v>0</v>
      </c>
      <c r="W14" s="131">
        <f t="shared" si="0"/>
        <v>0</v>
      </c>
      <c r="X14" s="131">
        <f t="shared" si="0"/>
        <v>0</v>
      </c>
      <c r="Y14" s="131">
        <f t="shared" si="0"/>
        <v>0</v>
      </c>
      <c r="Z14" s="131">
        <f t="shared" si="0"/>
        <v>0</v>
      </c>
      <c r="AA14" s="131">
        <f t="shared" si="0"/>
        <v>0</v>
      </c>
      <c r="AB14" s="131">
        <f t="shared" si="0"/>
        <v>0</v>
      </c>
      <c r="AC14" s="131">
        <f t="shared" si="0"/>
        <v>0</v>
      </c>
      <c r="AD14" s="131">
        <f t="shared" si="0"/>
        <v>0</v>
      </c>
      <c r="AE14" s="131">
        <f t="shared" si="0"/>
        <v>0</v>
      </c>
      <c r="AF14" s="131">
        <f t="shared" si="0"/>
        <v>0</v>
      </c>
      <c r="AG14" s="131">
        <f t="shared" si="0"/>
        <v>0</v>
      </c>
      <c r="AH14" s="131">
        <f t="shared" si="0"/>
        <v>0</v>
      </c>
      <c r="AI14" s="131">
        <f t="shared" si="0"/>
        <v>1.3620000000000001</v>
      </c>
      <c r="AJ14" s="131">
        <f t="shared" si="0"/>
        <v>0</v>
      </c>
      <c r="AK14" s="131">
        <f t="shared" si="0"/>
        <v>1.3620000000000001</v>
      </c>
      <c r="AL14" s="131">
        <f t="shared" si="0"/>
        <v>46.75</v>
      </c>
      <c r="AM14" s="131">
        <f t="shared" si="0"/>
        <v>41.7</v>
      </c>
      <c r="AN14" s="131">
        <f t="shared" si="0"/>
        <v>16</v>
      </c>
      <c r="AO14" s="131">
        <f t="shared" si="0"/>
        <v>0</v>
      </c>
      <c r="AP14" s="131">
        <f t="shared" si="0"/>
        <v>9.25</v>
      </c>
      <c r="AQ14" s="131">
        <f t="shared" si="0"/>
        <v>66.84</v>
      </c>
      <c r="AR14" s="131">
        <f t="shared" si="0"/>
        <v>34.5</v>
      </c>
      <c r="AS14" s="131">
        <f t="shared" si="0"/>
        <v>66.92</v>
      </c>
      <c r="AT14" s="131">
        <f t="shared" si="0"/>
        <v>106.5</v>
      </c>
      <c r="AU14" s="131">
        <f t="shared" si="0"/>
        <v>176.822</v>
      </c>
      <c r="AV14" s="131">
        <f t="shared" si="0"/>
        <v>0</v>
      </c>
      <c r="AW14" s="131">
        <f t="shared" si="0"/>
        <v>0</v>
      </c>
      <c r="AX14" s="131">
        <f t="shared" si="0"/>
        <v>0</v>
      </c>
      <c r="AY14" s="131">
        <f t="shared" si="0"/>
        <v>2.5205009999999999</v>
      </c>
      <c r="AZ14" s="131">
        <f t="shared" si="0"/>
        <v>2.5205009999999999</v>
      </c>
      <c r="BA14" s="131">
        <f t="shared" si="0"/>
        <v>496.19113599999997</v>
      </c>
      <c r="BB14" s="131">
        <f t="shared" si="0"/>
        <v>95.82</v>
      </c>
      <c r="BC14" s="131">
        <f t="shared" si="0"/>
        <v>100.828559</v>
      </c>
      <c r="BD14" s="131">
        <f t="shared" si="0"/>
        <v>628.60513900000001</v>
      </c>
      <c r="BE14" s="131">
        <f t="shared" si="0"/>
        <v>1323.9653349999999</v>
      </c>
    </row>
    <row r="15" spans="1:57" x14ac:dyDescent="0.25">
      <c r="A15" s="132">
        <v>1</v>
      </c>
      <c r="B15" s="133" t="str">
        <f>' 1.1 Минэнерго'!C21</f>
        <v>Техническое перевооружение и реконструкция</v>
      </c>
      <c r="C15" s="131">
        <f>C16+C18+C19+C21+C22</f>
        <v>0</v>
      </c>
      <c r="D15" s="131">
        <f t="shared" ref="D15:BE15" si="1">D16+D18+D19+D21+D22</f>
        <v>0</v>
      </c>
      <c r="E15" s="131">
        <f t="shared" si="1"/>
        <v>4</v>
      </c>
      <c r="F15" s="131">
        <f t="shared" si="1"/>
        <v>26.35</v>
      </c>
      <c r="G15" s="131">
        <f t="shared" si="1"/>
        <v>0</v>
      </c>
      <c r="H15" s="131">
        <f t="shared" si="1"/>
        <v>0</v>
      </c>
      <c r="I15" s="131">
        <f t="shared" si="1"/>
        <v>4</v>
      </c>
      <c r="J15" s="131">
        <f t="shared" si="1"/>
        <v>29.7</v>
      </c>
      <c r="K15" s="131">
        <f t="shared" si="1"/>
        <v>0</v>
      </c>
      <c r="L15" s="131">
        <f t="shared" si="1"/>
        <v>0</v>
      </c>
      <c r="M15" s="131">
        <f t="shared" si="1"/>
        <v>8</v>
      </c>
      <c r="N15" s="131">
        <f t="shared" si="1"/>
        <v>56.050000000000004</v>
      </c>
      <c r="O15" s="131">
        <f t="shared" si="1"/>
        <v>0</v>
      </c>
      <c r="P15" s="131">
        <f t="shared" si="1"/>
        <v>0</v>
      </c>
      <c r="Q15" s="131">
        <f t="shared" si="1"/>
        <v>0</v>
      </c>
      <c r="R15" s="131">
        <f t="shared" si="1"/>
        <v>0</v>
      </c>
      <c r="S15" s="131">
        <f t="shared" si="1"/>
        <v>0</v>
      </c>
      <c r="T15" s="131">
        <f t="shared" si="1"/>
        <v>0</v>
      </c>
      <c r="U15" s="131">
        <f t="shared" si="1"/>
        <v>0</v>
      </c>
      <c r="V15" s="131">
        <f t="shared" si="1"/>
        <v>0</v>
      </c>
      <c r="W15" s="131">
        <f t="shared" si="1"/>
        <v>0</v>
      </c>
      <c r="X15" s="131">
        <f t="shared" si="1"/>
        <v>0</v>
      </c>
      <c r="Y15" s="131">
        <f t="shared" si="1"/>
        <v>0</v>
      </c>
      <c r="Z15" s="131">
        <f t="shared" si="1"/>
        <v>0</v>
      </c>
      <c r="AA15" s="131">
        <f t="shared" si="1"/>
        <v>0</v>
      </c>
      <c r="AB15" s="131">
        <f t="shared" si="1"/>
        <v>0</v>
      </c>
      <c r="AC15" s="131">
        <f t="shared" si="1"/>
        <v>0</v>
      </c>
      <c r="AD15" s="131">
        <f t="shared" si="1"/>
        <v>0</v>
      </c>
      <c r="AE15" s="131">
        <f t="shared" si="1"/>
        <v>0</v>
      </c>
      <c r="AF15" s="131">
        <f t="shared" si="1"/>
        <v>0</v>
      </c>
      <c r="AG15" s="131">
        <f t="shared" si="1"/>
        <v>0</v>
      </c>
      <c r="AH15" s="131">
        <f t="shared" si="1"/>
        <v>0</v>
      </c>
      <c r="AI15" s="131">
        <f t="shared" si="1"/>
        <v>0</v>
      </c>
      <c r="AJ15" s="131">
        <f t="shared" si="1"/>
        <v>0</v>
      </c>
      <c r="AK15" s="131">
        <f t="shared" si="1"/>
        <v>0</v>
      </c>
      <c r="AL15" s="131">
        <f t="shared" si="1"/>
        <v>4</v>
      </c>
      <c r="AM15" s="131">
        <f t="shared" si="1"/>
        <v>26.35</v>
      </c>
      <c r="AN15" s="131">
        <f t="shared" si="1"/>
        <v>0</v>
      </c>
      <c r="AO15" s="131">
        <f t="shared" si="1"/>
        <v>0</v>
      </c>
      <c r="AP15" s="131">
        <f t="shared" si="1"/>
        <v>4</v>
      </c>
      <c r="AQ15" s="131">
        <f t="shared" si="1"/>
        <v>29.7</v>
      </c>
      <c r="AR15" s="131">
        <f t="shared" si="1"/>
        <v>0</v>
      </c>
      <c r="AS15" s="131">
        <f t="shared" si="1"/>
        <v>0</v>
      </c>
      <c r="AT15" s="131">
        <f t="shared" si="1"/>
        <v>8</v>
      </c>
      <c r="AU15" s="131">
        <f t="shared" si="1"/>
        <v>56.050000000000004</v>
      </c>
      <c r="AV15" s="131">
        <f t="shared" si="1"/>
        <v>0</v>
      </c>
      <c r="AW15" s="131">
        <f t="shared" si="1"/>
        <v>0</v>
      </c>
      <c r="AX15" s="131">
        <f t="shared" si="1"/>
        <v>0</v>
      </c>
      <c r="AY15" s="131">
        <f t="shared" si="1"/>
        <v>1.21665</v>
      </c>
      <c r="AZ15" s="131">
        <f t="shared" si="1"/>
        <v>1.21665</v>
      </c>
      <c r="BA15" s="131">
        <f t="shared" si="1"/>
        <v>36.361539999999998</v>
      </c>
      <c r="BB15" s="131">
        <f t="shared" si="1"/>
        <v>1.5</v>
      </c>
      <c r="BC15" s="131">
        <f t="shared" si="1"/>
        <v>50.314909</v>
      </c>
      <c r="BD15" s="131">
        <f t="shared" si="1"/>
        <v>63.702988000000005</v>
      </c>
      <c r="BE15" s="131">
        <f t="shared" si="1"/>
        <v>153.09608700000001</v>
      </c>
    </row>
    <row r="16" spans="1:57" ht="31.5" x14ac:dyDescent="0.25">
      <c r="A16" s="134" t="s">
        <v>36</v>
      </c>
      <c r="B16" s="133" t="str">
        <f>' 1.1 Минэнерго'!C22</f>
        <v>Энергосбережение и повышение энергетической эффективности</v>
      </c>
      <c r="C16" s="131">
        <f>C17</f>
        <v>0</v>
      </c>
      <c r="D16" s="131">
        <f t="shared" ref="D16:BE16" si="2">D17</f>
        <v>0</v>
      </c>
      <c r="E16" s="131">
        <f t="shared" si="2"/>
        <v>0</v>
      </c>
      <c r="F16" s="131">
        <f t="shared" si="2"/>
        <v>0</v>
      </c>
      <c r="G16" s="131">
        <f t="shared" si="2"/>
        <v>0</v>
      </c>
      <c r="H16" s="131">
        <f t="shared" si="2"/>
        <v>0</v>
      </c>
      <c r="I16" s="131">
        <f t="shared" si="2"/>
        <v>0</v>
      </c>
      <c r="J16" s="131">
        <f t="shared" si="2"/>
        <v>0</v>
      </c>
      <c r="K16" s="131">
        <f t="shared" si="2"/>
        <v>0</v>
      </c>
      <c r="L16" s="131">
        <f t="shared" si="2"/>
        <v>0</v>
      </c>
      <c r="M16" s="131">
        <f t="shared" si="2"/>
        <v>0</v>
      </c>
      <c r="N16" s="131">
        <f t="shared" si="2"/>
        <v>0</v>
      </c>
      <c r="O16" s="131">
        <f t="shared" si="2"/>
        <v>0</v>
      </c>
      <c r="P16" s="131">
        <f t="shared" si="2"/>
        <v>0</v>
      </c>
      <c r="Q16" s="131">
        <f t="shared" si="2"/>
        <v>0</v>
      </c>
      <c r="R16" s="131">
        <f t="shared" si="2"/>
        <v>0</v>
      </c>
      <c r="S16" s="131">
        <f t="shared" si="2"/>
        <v>0</v>
      </c>
      <c r="T16" s="131">
        <f t="shared" si="2"/>
        <v>0</v>
      </c>
      <c r="U16" s="131">
        <f t="shared" si="2"/>
        <v>0</v>
      </c>
      <c r="V16" s="131">
        <f t="shared" si="2"/>
        <v>0</v>
      </c>
      <c r="W16" s="131">
        <f t="shared" si="2"/>
        <v>0</v>
      </c>
      <c r="X16" s="131">
        <f t="shared" si="2"/>
        <v>0</v>
      </c>
      <c r="Y16" s="131">
        <f t="shared" si="2"/>
        <v>0</v>
      </c>
      <c r="Z16" s="131">
        <f t="shared" si="2"/>
        <v>0</v>
      </c>
      <c r="AA16" s="131">
        <f t="shared" si="2"/>
        <v>0</v>
      </c>
      <c r="AB16" s="131">
        <f t="shared" si="2"/>
        <v>0</v>
      </c>
      <c r="AC16" s="131">
        <f t="shared" si="2"/>
        <v>0</v>
      </c>
      <c r="AD16" s="131">
        <f t="shared" si="2"/>
        <v>0</v>
      </c>
      <c r="AE16" s="131">
        <f t="shared" si="2"/>
        <v>0</v>
      </c>
      <c r="AF16" s="131">
        <f t="shared" si="2"/>
        <v>0</v>
      </c>
      <c r="AG16" s="131">
        <f t="shared" si="2"/>
        <v>0</v>
      </c>
      <c r="AH16" s="131">
        <f t="shared" si="2"/>
        <v>0</v>
      </c>
      <c r="AI16" s="131">
        <f t="shared" si="2"/>
        <v>0</v>
      </c>
      <c r="AJ16" s="131">
        <f t="shared" si="2"/>
        <v>0</v>
      </c>
      <c r="AK16" s="131">
        <f t="shared" si="2"/>
        <v>0</v>
      </c>
      <c r="AL16" s="131">
        <f t="shared" si="2"/>
        <v>0</v>
      </c>
      <c r="AM16" s="131">
        <f t="shared" si="2"/>
        <v>0</v>
      </c>
      <c r="AN16" s="131">
        <f t="shared" si="2"/>
        <v>0</v>
      </c>
      <c r="AO16" s="131">
        <f t="shared" si="2"/>
        <v>0</v>
      </c>
      <c r="AP16" s="131">
        <f t="shared" si="2"/>
        <v>0</v>
      </c>
      <c r="AQ16" s="131">
        <f t="shared" si="2"/>
        <v>0</v>
      </c>
      <c r="AR16" s="131">
        <f t="shared" si="2"/>
        <v>0</v>
      </c>
      <c r="AS16" s="131">
        <f t="shared" si="2"/>
        <v>0</v>
      </c>
      <c r="AT16" s="131">
        <f t="shared" si="2"/>
        <v>0</v>
      </c>
      <c r="AU16" s="131">
        <f t="shared" si="2"/>
        <v>0</v>
      </c>
      <c r="AV16" s="131">
        <f t="shared" si="2"/>
        <v>0</v>
      </c>
      <c r="AW16" s="131">
        <f t="shared" si="2"/>
        <v>0</v>
      </c>
      <c r="AX16" s="131">
        <f t="shared" si="2"/>
        <v>0</v>
      </c>
      <c r="AY16" s="131">
        <f t="shared" si="2"/>
        <v>0</v>
      </c>
      <c r="AZ16" s="131">
        <f t="shared" si="2"/>
        <v>0</v>
      </c>
      <c r="BA16" s="131">
        <f t="shared" si="2"/>
        <v>0</v>
      </c>
      <c r="BB16" s="131">
        <f t="shared" si="2"/>
        <v>0</v>
      </c>
      <c r="BC16" s="131">
        <f t="shared" si="2"/>
        <v>5</v>
      </c>
      <c r="BD16" s="131">
        <f t="shared" si="2"/>
        <v>5</v>
      </c>
      <c r="BE16" s="131">
        <f t="shared" si="2"/>
        <v>10</v>
      </c>
    </row>
    <row r="17" spans="1:57" s="141" customFormat="1" x14ac:dyDescent="0.25">
      <c r="A17" s="135"/>
      <c r="B17" s="136" t="s">
        <v>40</v>
      </c>
      <c r="C17" s="137">
        <v>0</v>
      </c>
      <c r="D17" s="137">
        <v>0</v>
      </c>
      <c r="E17" s="137">
        <v>0</v>
      </c>
      <c r="F17" s="137">
        <v>0</v>
      </c>
      <c r="G17" s="137">
        <v>0</v>
      </c>
      <c r="H17" s="137">
        <v>0</v>
      </c>
      <c r="I17" s="137">
        <v>0</v>
      </c>
      <c r="J17" s="137">
        <v>0</v>
      </c>
      <c r="K17" s="137">
        <v>0</v>
      </c>
      <c r="L17" s="137">
        <v>0</v>
      </c>
      <c r="M17" s="137">
        <f>C17+E17+G17+I17+K17</f>
        <v>0</v>
      </c>
      <c r="N17" s="137">
        <f>D17+F17+H17+J17+L17</f>
        <v>0</v>
      </c>
      <c r="O17" s="137">
        <v>0</v>
      </c>
      <c r="P17" s="137">
        <v>0</v>
      </c>
      <c r="Q17" s="137">
        <v>0</v>
      </c>
      <c r="R17" s="137">
        <v>0</v>
      </c>
      <c r="S17" s="137">
        <v>0</v>
      </c>
      <c r="T17" s="137">
        <v>0</v>
      </c>
      <c r="U17" s="137">
        <v>0</v>
      </c>
      <c r="V17" s="137">
        <v>0</v>
      </c>
      <c r="W17" s="137">
        <v>0</v>
      </c>
      <c r="X17" s="137">
        <v>0</v>
      </c>
      <c r="Y17" s="137">
        <v>0</v>
      </c>
      <c r="Z17" s="137">
        <v>0</v>
      </c>
      <c r="AA17" s="137">
        <v>0</v>
      </c>
      <c r="AB17" s="137">
        <v>0</v>
      </c>
      <c r="AC17" s="137">
        <v>0</v>
      </c>
      <c r="AD17" s="137">
        <v>0</v>
      </c>
      <c r="AE17" s="137">
        <v>0</v>
      </c>
      <c r="AF17" s="137">
        <v>0</v>
      </c>
      <c r="AG17" s="138">
        <v>0</v>
      </c>
      <c r="AH17" s="137">
        <f>C17</f>
        <v>0</v>
      </c>
      <c r="AI17" s="137">
        <f>D17</f>
        <v>0</v>
      </c>
      <c r="AJ17" s="137">
        <f>AB17+AD17+AF17+AH17</f>
        <v>0</v>
      </c>
      <c r="AK17" s="137">
        <f>AC17+AE17+AG17+AI17</f>
        <v>0</v>
      </c>
      <c r="AL17" s="139">
        <f t="shared" ref="AL17:AS18" si="3">E17</f>
        <v>0</v>
      </c>
      <c r="AM17" s="139">
        <f t="shared" si="3"/>
        <v>0</v>
      </c>
      <c r="AN17" s="139">
        <f t="shared" si="3"/>
        <v>0</v>
      </c>
      <c r="AO17" s="139">
        <f t="shared" si="3"/>
        <v>0</v>
      </c>
      <c r="AP17" s="139">
        <f t="shared" si="3"/>
        <v>0</v>
      </c>
      <c r="AQ17" s="139">
        <f t="shared" si="3"/>
        <v>0</v>
      </c>
      <c r="AR17" s="139">
        <f t="shared" si="3"/>
        <v>0</v>
      </c>
      <c r="AS17" s="139">
        <f t="shared" si="3"/>
        <v>0</v>
      </c>
      <c r="AT17" s="139">
        <f>AJ17+AL17+AN17+AP17+AR17</f>
        <v>0</v>
      </c>
      <c r="AU17" s="139">
        <f>AK17+AM17+AO17+AQ17+AS17</f>
        <v>0</v>
      </c>
      <c r="AV17" s="139">
        <v>0</v>
      </c>
      <c r="AW17" s="139">
        <v>0</v>
      </c>
      <c r="AX17" s="139">
        <v>0</v>
      </c>
      <c r="AY17" s="139">
        <v>0</v>
      </c>
      <c r="AZ17" s="139">
        <f>SUM(AV17:AY17)</f>
        <v>0</v>
      </c>
      <c r="BA17" s="140">
        <v>0</v>
      </c>
      <c r="BB17" s="140">
        <v>0</v>
      </c>
      <c r="BC17" s="140">
        <v>5</v>
      </c>
      <c r="BD17" s="140">
        <v>5</v>
      </c>
      <c r="BE17" s="131">
        <f>SUM(AZ17:BD17)</f>
        <v>10</v>
      </c>
    </row>
    <row r="18" spans="1:57" s="144" customFormat="1" x14ac:dyDescent="0.25">
      <c r="A18" s="142" t="s">
        <v>120</v>
      </c>
      <c r="B18" s="133" t="str">
        <f>' 1.1 Минэнерго'!C25</f>
        <v>Создание систем противоаварийной и режимной автоматики</v>
      </c>
      <c r="C18" s="134">
        <v>0</v>
      </c>
      <c r="D18" s="134">
        <v>0</v>
      </c>
      <c r="E18" s="134">
        <v>0</v>
      </c>
      <c r="F18" s="134">
        <v>0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f t="shared" ref="M18:N21" si="4">C18+E18+G18+I18+K18</f>
        <v>0</v>
      </c>
      <c r="N18" s="134">
        <f t="shared" si="4"/>
        <v>0</v>
      </c>
      <c r="O18" s="134">
        <v>0</v>
      </c>
      <c r="P18" s="134">
        <v>0</v>
      </c>
      <c r="Q18" s="134">
        <v>0</v>
      </c>
      <c r="R18" s="134">
        <v>0</v>
      </c>
      <c r="S18" s="134">
        <v>0</v>
      </c>
      <c r="T18" s="134">
        <v>0</v>
      </c>
      <c r="U18" s="134">
        <v>0</v>
      </c>
      <c r="V18" s="134">
        <v>0</v>
      </c>
      <c r="W18" s="134">
        <v>0</v>
      </c>
      <c r="X18" s="134">
        <v>0</v>
      </c>
      <c r="Y18" s="134">
        <v>0</v>
      </c>
      <c r="Z18" s="134">
        <v>0</v>
      </c>
      <c r="AA18" s="134">
        <v>0</v>
      </c>
      <c r="AB18" s="134">
        <v>0</v>
      </c>
      <c r="AC18" s="134">
        <v>0</v>
      </c>
      <c r="AD18" s="134">
        <v>0</v>
      </c>
      <c r="AE18" s="134">
        <v>0</v>
      </c>
      <c r="AF18" s="143">
        <v>0</v>
      </c>
      <c r="AG18" s="134">
        <v>0</v>
      </c>
      <c r="AH18" s="134">
        <v>0</v>
      </c>
      <c r="AI18" s="134">
        <v>0</v>
      </c>
      <c r="AJ18" s="134">
        <f t="shared" ref="AJ18:AK21" si="5">AB18+AD18+AF18+AH18</f>
        <v>0</v>
      </c>
      <c r="AK18" s="134">
        <f t="shared" si="5"/>
        <v>0</v>
      </c>
      <c r="AL18" s="131">
        <f t="shared" si="3"/>
        <v>0</v>
      </c>
      <c r="AM18" s="131">
        <f t="shared" si="3"/>
        <v>0</v>
      </c>
      <c r="AN18" s="131">
        <f t="shared" si="3"/>
        <v>0</v>
      </c>
      <c r="AO18" s="131">
        <f t="shared" si="3"/>
        <v>0</v>
      </c>
      <c r="AP18" s="131">
        <f t="shared" si="3"/>
        <v>0</v>
      </c>
      <c r="AQ18" s="131">
        <f t="shared" si="3"/>
        <v>0</v>
      </c>
      <c r="AR18" s="131">
        <f t="shared" si="3"/>
        <v>0</v>
      </c>
      <c r="AS18" s="131">
        <f t="shared" si="3"/>
        <v>0</v>
      </c>
      <c r="AT18" s="131">
        <f>M18</f>
        <v>0</v>
      </c>
      <c r="AU18" s="131">
        <f>N18</f>
        <v>0</v>
      </c>
      <c r="AV18" s="131">
        <v>0</v>
      </c>
      <c r="AW18" s="131">
        <v>0</v>
      </c>
      <c r="AX18" s="131">
        <v>0</v>
      </c>
      <c r="AY18" s="131">
        <v>0</v>
      </c>
      <c r="AZ18" s="131">
        <v>0</v>
      </c>
      <c r="BA18" s="134">
        <v>0</v>
      </c>
      <c r="BB18" s="134">
        <v>0</v>
      </c>
      <c r="BC18" s="134">
        <v>0</v>
      </c>
      <c r="BD18" s="134">
        <v>0</v>
      </c>
      <c r="BE18" s="131">
        <f>SUM(AZ18:BD18)</f>
        <v>0</v>
      </c>
    </row>
    <row r="19" spans="1:57" s="144" customFormat="1" x14ac:dyDescent="0.25">
      <c r="A19" s="142" t="s">
        <v>121</v>
      </c>
      <c r="B19" s="133" t="str">
        <f>' 1.1 Минэнерго'!C26</f>
        <v xml:space="preserve">Создание систем телемеханики  и связи </v>
      </c>
      <c r="C19" s="134">
        <f>C20</f>
        <v>0</v>
      </c>
      <c r="D19" s="134">
        <f t="shared" ref="D19:BE19" si="6">D20</f>
        <v>0</v>
      </c>
      <c r="E19" s="134">
        <f t="shared" si="6"/>
        <v>0</v>
      </c>
      <c r="F19" s="134">
        <f t="shared" si="6"/>
        <v>0</v>
      </c>
      <c r="G19" s="134">
        <f t="shared" si="6"/>
        <v>0</v>
      </c>
      <c r="H19" s="134">
        <f t="shared" si="6"/>
        <v>0</v>
      </c>
      <c r="I19" s="134">
        <f t="shared" si="6"/>
        <v>0</v>
      </c>
      <c r="J19" s="134">
        <f t="shared" si="6"/>
        <v>0</v>
      </c>
      <c r="K19" s="134">
        <f t="shared" si="6"/>
        <v>0</v>
      </c>
      <c r="L19" s="134">
        <f t="shared" si="6"/>
        <v>0</v>
      </c>
      <c r="M19" s="134">
        <f t="shared" si="6"/>
        <v>0</v>
      </c>
      <c r="N19" s="134">
        <f t="shared" si="6"/>
        <v>0</v>
      </c>
      <c r="O19" s="134">
        <f t="shared" si="6"/>
        <v>0</v>
      </c>
      <c r="P19" s="134">
        <f t="shared" si="6"/>
        <v>0</v>
      </c>
      <c r="Q19" s="134">
        <f t="shared" si="6"/>
        <v>0</v>
      </c>
      <c r="R19" s="134">
        <f t="shared" si="6"/>
        <v>0</v>
      </c>
      <c r="S19" s="134">
        <f t="shared" si="6"/>
        <v>0</v>
      </c>
      <c r="T19" s="134">
        <f t="shared" si="6"/>
        <v>0</v>
      </c>
      <c r="U19" s="134">
        <f t="shared" si="6"/>
        <v>0</v>
      </c>
      <c r="V19" s="134">
        <f t="shared" si="6"/>
        <v>0</v>
      </c>
      <c r="W19" s="134">
        <f t="shared" si="6"/>
        <v>0</v>
      </c>
      <c r="X19" s="134">
        <f t="shared" si="6"/>
        <v>0</v>
      </c>
      <c r="Y19" s="134">
        <f t="shared" si="6"/>
        <v>0</v>
      </c>
      <c r="Z19" s="134">
        <f t="shared" si="6"/>
        <v>0</v>
      </c>
      <c r="AA19" s="134">
        <f t="shared" si="6"/>
        <v>0</v>
      </c>
      <c r="AB19" s="134">
        <f t="shared" si="6"/>
        <v>0</v>
      </c>
      <c r="AC19" s="134">
        <f t="shared" si="6"/>
        <v>0</v>
      </c>
      <c r="AD19" s="134">
        <f t="shared" si="6"/>
        <v>0</v>
      </c>
      <c r="AE19" s="134">
        <f t="shared" si="6"/>
        <v>0</v>
      </c>
      <c r="AF19" s="134">
        <f t="shared" si="6"/>
        <v>0</v>
      </c>
      <c r="AG19" s="134">
        <f t="shared" si="6"/>
        <v>0</v>
      </c>
      <c r="AH19" s="134">
        <f t="shared" si="6"/>
        <v>0</v>
      </c>
      <c r="AI19" s="134">
        <f t="shared" si="6"/>
        <v>0</v>
      </c>
      <c r="AJ19" s="134">
        <f t="shared" si="6"/>
        <v>0</v>
      </c>
      <c r="AK19" s="134">
        <f t="shared" si="6"/>
        <v>0</v>
      </c>
      <c r="AL19" s="134">
        <f t="shared" si="6"/>
        <v>0</v>
      </c>
      <c r="AM19" s="134">
        <f t="shared" si="6"/>
        <v>0</v>
      </c>
      <c r="AN19" s="134">
        <f t="shared" si="6"/>
        <v>0</v>
      </c>
      <c r="AO19" s="134">
        <f t="shared" si="6"/>
        <v>0</v>
      </c>
      <c r="AP19" s="134">
        <f t="shared" si="6"/>
        <v>0</v>
      </c>
      <c r="AQ19" s="134">
        <f t="shared" si="6"/>
        <v>0</v>
      </c>
      <c r="AR19" s="134">
        <f t="shared" si="6"/>
        <v>0</v>
      </c>
      <c r="AS19" s="134">
        <f t="shared" si="6"/>
        <v>0</v>
      </c>
      <c r="AT19" s="134">
        <f t="shared" si="6"/>
        <v>0</v>
      </c>
      <c r="AU19" s="134">
        <f t="shared" si="6"/>
        <v>0</v>
      </c>
      <c r="AV19" s="134">
        <f t="shared" si="6"/>
        <v>0</v>
      </c>
      <c r="AW19" s="134">
        <f t="shared" si="6"/>
        <v>0</v>
      </c>
      <c r="AX19" s="134">
        <f t="shared" si="6"/>
        <v>0</v>
      </c>
      <c r="AY19" s="134">
        <f t="shared" si="6"/>
        <v>0</v>
      </c>
      <c r="AZ19" s="134">
        <f t="shared" si="6"/>
        <v>0</v>
      </c>
      <c r="BA19" s="134">
        <f t="shared" si="6"/>
        <v>0</v>
      </c>
      <c r="BB19" s="134">
        <f t="shared" si="6"/>
        <v>0</v>
      </c>
      <c r="BC19" s="134">
        <f t="shared" si="6"/>
        <v>0</v>
      </c>
      <c r="BD19" s="134">
        <f t="shared" si="6"/>
        <v>57.202988000000005</v>
      </c>
      <c r="BE19" s="134">
        <f t="shared" si="6"/>
        <v>57.202988000000005</v>
      </c>
    </row>
    <row r="20" spans="1:57" s="141" customFormat="1" ht="31.5" x14ac:dyDescent="0.25">
      <c r="A20" s="135"/>
      <c r="B20" s="136" t="s">
        <v>45</v>
      </c>
      <c r="C20" s="137">
        <v>0</v>
      </c>
      <c r="D20" s="137">
        <v>0</v>
      </c>
      <c r="E20" s="137">
        <v>0</v>
      </c>
      <c r="F20" s="137">
        <v>0</v>
      </c>
      <c r="G20" s="137">
        <v>0</v>
      </c>
      <c r="H20" s="137">
        <v>0</v>
      </c>
      <c r="I20" s="137">
        <v>0</v>
      </c>
      <c r="J20" s="137">
        <v>0</v>
      </c>
      <c r="K20" s="137">
        <v>0</v>
      </c>
      <c r="L20" s="137">
        <v>0</v>
      </c>
      <c r="M20" s="137">
        <f t="shared" si="4"/>
        <v>0</v>
      </c>
      <c r="N20" s="137">
        <f t="shared" si="4"/>
        <v>0</v>
      </c>
      <c r="O20" s="137">
        <v>0</v>
      </c>
      <c r="P20" s="137">
        <v>0</v>
      </c>
      <c r="Q20" s="137">
        <v>0</v>
      </c>
      <c r="R20" s="137">
        <v>0</v>
      </c>
      <c r="S20" s="137">
        <v>0</v>
      </c>
      <c r="T20" s="137">
        <v>0</v>
      </c>
      <c r="U20" s="137">
        <v>0</v>
      </c>
      <c r="V20" s="137">
        <v>0</v>
      </c>
      <c r="W20" s="137">
        <v>0</v>
      </c>
      <c r="X20" s="137">
        <v>0</v>
      </c>
      <c r="Y20" s="137">
        <v>0</v>
      </c>
      <c r="Z20" s="137">
        <v>0</v>
      </c>
      <c r="AA20" s="137">
        <v>0</v>
      </c>
      <c r="AB20" s="137">
        <v>0</v>
      </c>
      <c r="AC20" s="137">
        <v>0</v>
      </c>
      <c r="AD20" s="137">
        <v>0</v>
      </c>
      <c r="AE20" s="137">
        <v>0</v>
      </c>
      <c r="AF20" s="137">
        <v>0</v>
      </c>
      <c r="AG20" s="138">
        <v>0</v>
      </c>
      <c r="AH20" s="137">
        <f>C20</f>
        <v>0</v>
      </c>
      <c r="AI20" s="137">
        <f>D20</f>
        <v>0</v>
      </c>
      <c r="AJ20" s="137">
        <f t="shared" si="5"/>
        <v>0</v>
      </c>
      <c r="AK20" s="137">
        <f t="shared" si="5"/>
        <v>0</v>
      </c>
      <c r="AL20" s="139">
        <f t="shared" ref="AL20:AS21" si="7">E20</f>
        <v>0</v>
      </c>
      <c r="AM20" s="139">
        <f t="shared" si="7"/>
        <v>0</v>
      </c>
      <c r="AN20" s="139">
        <f t="shared" si="7"/>
        <v>0</v>
      </c>
      <c r="AO20" s="139">
        <f t="shared" si="7"/>
        <v>0</v>
      </c>
      <c r="AP20" s="139">
        <f t="shared" si="7"/>
        <v>0</v>
      </c>
      <c r="AQ20" s="139">
        <f t="shared" si="7"/>
        <v>0</v>
      </c>
      <c r="AR20" s="139">
        <f t="shared" si="7"/>
        <v>0</v>
      </c>
      <c r="AS20" s="139">
        <f t="shared" si="7"/>
        <v>0</v>
      </c>
      <c r="AT20" s="139">
        <f>AJ20+AL20+AN20+AP20+AR20</f>
        <v>0</v>
      </c>
      <c r="AU20" s="139">
        <f>AK20+AM20+AO20+AQ20+AS20</f>
        <v>0</v>
      </c>
      <c r="AV20" s="139">
        <v>0</v>
      </c>
      <c r="AW20" s="139">
        <v>0</v>
      </c>
      <c r="AX20" s="139">
        <v>0</v>
      </c>
      <c r="AY20" s="139">
        <v>0</v>
      </c>
      <c r="AZ20" s="139">
        <f>SUM(AV20:AY20)</f>
        <v>0</v>
      </c>
      <c r="BA20" s="140">
        <v>0</v>
      </c>
      <c r="BB20" s="140">
        <v>0</v>
      </c>
      <c r="BC20" s="140">
        <v>0</v>
      </c>
      <c r="BD20" s="140">
        <v>57.202988000000005</v>
      </c>
      <c r="BE20" s="131">
        <f>SUM(AZ20:BD20)</f>
        <v>57.202988000000005</v>
      </c>
    </row>
    <row r="21" spans="1:57" s="144" customFormat="1" ht="31.5" x14ac:dyDescent="0.25">
      <c r="A21" s="142" t="s">
        <v>122</v>
      </c>
      <c r="B21" s="133" t="str">
        <f>' 1.1 Минэнерго'!C28</f>
        <v>Установка устройств регулирования напряжения и компенсации реактивной мощности</v>
      </c>
      <c r="C21" s="134">
        <v>0</v>
      </c>
      <c r="D21" s="134">
        <v>0</v>
      </c>
      <c r="E21" s="134">
        <v>0</v>
      </c>
      <c r="F21" s="134">
        <v>0</v>
      </c>
      <c r="G21" s="134">
        <v>0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f t="shared" si="4"/>
        <v>0</v>
      </c>
      <c r="N21" s="134">
        <f t="shared" si="4"/>
        <v>0</v>
      </c>
      <c r="O21" s="134">
        <v>0</v>
      </c>
      <c r="P21" s="134">
        <v>0</v>
      </c>
      <c r="Q21" s="134">
        <v>0</v>
      </c>
      <c r="R21" s="134">
        <v>0</v>
      </c>
      <c r="S21" s="134">
        <v>0</v>
      </c>
      <c r="T21" s="134">
        <v>0</v>
      </c>
      <c r="U21" s="134">
        <v>0</v>
      </c>
      <c r="V21" s="134">
        <v>0</v>
      </c>
      <c r="W21" s="134">
        <v>0</v>
      </c>
      <c r="X21" s="134">
        <v>0</v>
      </c>
      <c r="Y21" s="134">
        <v>0</v>
      </c>
      <c r="Z21" s="134">
        <v>0</v>
      </c>
      <c r="AA21" s="134">
        <v>0</v>
      </c>
      <c r="AB21" s="134">
        <v>0</v>
      </c>
      <c r="AC21" s="134">
        <v>0</v>
      </c>
      <c r="AD21" s="134">
        <v>0</v>
      </c>
      <c r="AE21" s="134">
        <v>0</v>
      </c>
      <c r="AF21" s="143">
        <v>0</v>
      </c>
      <c r="AG21" s="134">
        <v>0</v>
      </c>
      <c r="AH21" s="134">
        <v>0</v>
      </c>
      <c r="AI21" s="134">
        <v>0</v>
      </c>
      <c r="AJ21" s="134">
        <f t="shared" si="5"/>
        <v>0</v>
      </c>
      <c r="AK21" s="134">
        <f t="shared" si="5"/>
        <v>0</v>
      </c>
      <c r="AL21" s="131">
        <f t="shared" si="7"/>
        <v>0</v>
      </c>
      <c r="AM21" s="131">
        <f t="shared" si="7"/>
        <v>0</v>
      </c>
      <c r="AN21" s="131">
        <f t="shared" si="7"/>
        <v>0</v>
      </c>
      <c r="AO21" s="131">
        <f t="shared" si="7"/>
        <v>0</v>
      </c>
      <c r="AP21" s="131">
        <f t="shared" si="7"/>
        <v>0</v>
      </c>
      <c r="AQ21" s="131">
        <f t="shared" si="7"/>
        <v>0</v>
      </c>
      <c r="AR21" s="131">
        <f t="shared" si="7"/>
        <v>0</v>
      </c>
      <c r="AS21" s="131">
        <f t="shared" si="7"/>
        <v>0</v>
      </c>
      <c r="AT21" s="131">
        <f>M21</f>
        <v>0</v>
      </c>
      <c r="AU21" s="131">
        <f>N21</f>
        <v>0</v>
      </c>
      <c r="AV21" s="131">
        <v>0</v>
      </c>
      <c r="AW21" s="131">
        <v>0</v>
      </c>
      <c r="AX21" s="131">
        <v>0</v>
      </c>
      <c r="AY21" s="131">
        <v>0</v>
      </c>
      <c r="AZ21" s="131">
        <v>0</v>
      </c>
      <c r="BA21" s="134">
        <v>0</v>
      </c>
      <c r="BB21" s="134">
        <v>0</v>
      </c>
      <c r="BC21" s="134">
        <v>0</v>
      </c>
      <c r="BD21" s="134">
        <v>0</v>
      </c>
      <c r="BE21" s="131">
        <f>SUM(AZ21:BD21)</f>
        <v>0</v>
      </c>
    </row>
    <row r="22" spans="1:57" s="144" customFormat="1" x14ac:dyDescent="0.25">
      <c r="A22" s="142" t="s">
        <v>123</v>
      </c>
      <c r="B22" s="133" t="str">
        <f>' 1.1 Минэнерго'!C29</f>
        <v xml:space="preserve">Прочее </v>
      </c>
      <c r="C22" s="134">
        <f t="shared" ref="C22:O22" si="8">SUM(C23:C29)</f>
        <v>0</v>
      </c>
      <c r="D22" s="134">
        <f t="shared" si="8"/>
        <v>0</v>
      </c>
      <c r="E22" s="134">
        <f t="shared" si="8"/>
        <v>4</v>
      </c>
      <c r="F22" s="134">
        <f t="shared" si="8"/>
        <v>26.35</v>
      </c>
      <c r="G22" s="134">
        <f t="shared" si="8"/>
        <v>0</v>
      </c>
      <c r="H22" s="134">
        <f t="shared" si="8"/>
        <v>0</v>
      </c>
      <c r="I22" s="134">
        <f t="shared" si="8"/>
        <v>4</v>
      </c>
      <c r="J22" s="134">
        <f t="shared" si="8"/>
        <v>29.7</v>
      </c>
      <c r="K22" s="134">
        <f t="shared" si="8"/>
        <v>0</v>
      </c>
      <c r="L22" s="134">
        <f t="shared" si="8"/>
        <v>0</v>
      </c>
      <c r="M22" s="134">
        <f t="shared" si="8"/>
        <v>8</v>
      </c>
      <c r="N22" s="134">
        <f t="shared" si="8"/>
        <v>56.050000000000004</v>
      </c>
      <c r="O22" s="134">
        <f t="shared" si="8"/>
        <v>0</v>
      </c>
      <c r="P22" s="134">
        <v>0</v>
      </c>
      <c r="Q22" s="134">
        <f t="shared" ref="Q22:BE22" si="9">SUM(Q23:Q29)</f>
        <v>0</v>
      </c>
      <c r="R22" s="134">
        <f t="shared" si="9"/>
        <v>0</v>
      </c>
      <c r="S22" s="134">
        <f t="shared" si="9"/>
        <v>0</v>
      </c>
      <c r="T22" s="134">
        <f t="shared" si="9"/>
        <v>0</v>
      </c>
      <c r="U22" s="134">
        <f t="shared" si="9"/>
        <v>0</v>
      </c>
      <c r="V22" s="134">
        <f t="shared" si="9"/>
        <v>0</v>
      </c>
      <c r="W22" s="134">
        <f t="shared" si="9"/>
        <v>0</v>
      </c>
      <c r="X22" s="134">
        <f t="shared" si="9"/>
        <v>0</v>
      </c>
      <c r="Y22" s="134">
        <f t="shared" si="9"/>
        <v>0</v>
      </c>
      <c r="Z22" s="134">
        <f t="shared" si="9"/>
        <v>0</v>
      </c>
      <c r="AA22" s="134">
        <f t="shared" si="9"/>
        <v>0</v>
      </c>
      <c r="AB22" s="134">
        <f t="shared" si="9"/>
        <v>0</v>
      </c>
      <c r="AC22" s="134">
        <f t="shared" si="9"/>
        <v>0</v>
      </c>
      <c r="AD22" s="134">
        <f t="shared" si="9"/>
        <v>0</v>
      </c>
      <c r="AE22" s="134">
        <f t="shared" si="9"/>
        <v>0</v>
      </c>
      <c r="AF22" s="134">
        <f t="shared" si="9"/>
        <v>0</v>
      </c>
      <c r="AG22" s="134">
        <f t="shared" si="9"/>
        <v>0</v>
      </c>
      <c r="AH22" s="134">
        <f t="shared" si="9"/>
        <v>0</v>
      </c>
      <c r="AI22" s="134">
        <f t="shared" si="9"/>
        <v>0</v>
      </c>
      <c r="AJ22" s="134">
        <f t="shared" si="9"/>
        <v>0</v>
      </c>
      <c r="AK22" s="134">
        <f t="shared" si="9"/>
        <v>0</v>
      </c>
      <c r="AL22" s="134">
        <f t="shared" si="9"/>
        <v>4</v>
      </c>
      <c r="AM22" s="134">
        <f t="shared" si="9"/>
        <v>26.35</v>
      </c>
      <c r="AN22" s="134">
        <f t="shared" si="9"/>
        <v>0</v>
      </c>
      <c r="AO22" s="134">
        <f t="shared" si="9"/>
        <v>0</v>
      </c>
      <c r="AP22" s="134">
        <f t="shared" si="9"/>
        <v>4</v>
      </c>
      <c r="AQ22" s="134">
        <f t="shared" si="9"/>
        <v>29.7</v>
      </c>
      <c r="AR22" s="134">
        <f t="shared" si="9"/>
        <v>0</v>
      </c>
      <c r="AS22" s="134">
        <f t="shared" si="9"/>
        <v>0</v>
      </c>
      <c r="AT22" s="134">
        <f t="shared" si="9"/>
        <v>8</v>
      </c>
      <c r="AU22" s="134">
        <f t="shared" si="9"/>
        <v>56.050000000000004</v>
      </c>
      <c r="AV22" s="134">
        <f t="shared" si="9"/>
        <v>0</v>
      </c>
      <c r="AW22" s="134">
        <f t="shared" si="9"/>
        <v>0</v>
      </c>
      <c r="AX22" s="134">
        <f t="shared" si="9"/>
        <v>0</v>
      </c>
      <c r="AY22" s="134">
        <f t="shared" si="9"/>
        <v>1.21665</v>
      </c>
      <c r="AZ22" s="134">
        <f t="shared" si="9"/>
        <v>1.21665</v>
      </c>
      <c r="BA22" s="134">
        <f t="shared" si="9"/>
        <v>36.361539999999998</v>
      </c>
      <c r="BB22" s="134">
        <f t="shared" si="9"/>
        <v>1.5</v>
      </c>
      <c r="BC22" s="134">
        <f t="shared" si="9"/>
        <v>45.314909</v>
      </c>
      <c r="BD22" s="134">
        <f t="shared" si="9"/>
        <v>1.5</v>
      </c>
      <c r="BE22" s="134">
        <f t="shared" si="9"/>
        <v>85.893099000000007</v>
      </c>
    </row>
    <row r="23" spans="1:57" s="141" customFormat="1" ht="63" x14ac:dyDescent="0.25">
      <c r="A23" s="135"/>
      <c r="B23" s="136" t="s">
        <v>124</v>
      </c>
      <c r="C23" s="137">
        <v>0</v>
      </c>
      <c r="D23" s="137">
        <v>0</v>
      </c>
      <c r="E23" s="137">
        <v>0</v>
      </c>
      <c r="F23" s="137">
        <v>0</v>
      </c>
      <c r="G23" s="137">
        <v>0</v>
      </c>
      <c r="H23" s="137">
        <v>0</v>
      </c>
      <c r="I23" s="137">
        <v>0</v>
      </c>
      <c r="J23" s="137">
        <v>0</v>
      </c>
      <c r="K23" s="137">
        <v>0</v>
      </c>
      <c r="L23" s="137">
        <v>0</v>
      </c>
      <c r="M23" s="137">
        <f t="shared" ref="M23:N29" si="10">C23+E23+G23+I23+K23</f>
        <v>0</v>
      </c>
      <c r="N23" s="137">
        <f t="shared" si="10"/>
        <v>0</v>
      </c>
      <c r="O23" s="137">
        <v>0</v>
      </c>
      <c r="P23" s="137">
        <v>0</v>
      </c>
      <c r="Q23" s="137">
        <v>0</v>
      </c>
      <c r="R23" s="137">
        <v>0</v>
      </c>
      <c r="S23" s="137">
        <v>0</v>
      </c>
      <c r="T23" s="137">
        <v>0</v>
      </c>
      <c r="U23" s="137">
        <v>0</v>
      </c>
      <c r="V23" s="137">
        <v>0</v>
      </c>
      <c r="W23" s="137">
        <v>0</v>
      </c>
      <c r="X23" s="137">
        <v>0</v>
      </c>
      <c r="Y23" s="137">
        <v>0</v>
      </c>
      <c r="Z23" s="137">
        <v>0</v>
      </c>
      <c r="AA23" s="137">
        <v>0</v>
      </c>
      <c r="AB23" s="137">
        <v>0</v>
      </c>
      <c r="AC23" s="137">
        <v>0</v>
      </c>
      <c r="AD23" s="137">
        <v>0</v>
      </c>
      <c r="AE23" s="137">
        <v>0</v>
      </c>
      <c r="AF23" s="137">
        <v>0</v>
      </c>
      <c r="AG23" s="138">
        <v>0</v>
      </c>
      <c r="AH23" s="137">
        <f t="shared" ref="AH23:AI29" si="11">C23</f>
        <v>0</v>
      </c>
      <c r="AI23" s="137">
        <f t="shared" si="11"/>
        <v>0</v>
      </c>
      <c r="AJ23" s="137">
        <f t="shared" ref="AJ23:AK29" si="12">AB23+AD23+AF23+AH23</f>
        <v>0</v>
      </c>
      <c r="AK23" s="137">
        <f t="shared" si="12"/>
        <v>0</v>
      </c>
      <c r="AL23" s="139">
        <f t="shared" ref="AL23:AS29" si="13">E23</f>
        <v>0</v>
      </c>
      <c r="AM23" s="139">
        <f t="shared" si="13"/>
        <v>0</v>
      </c>
      <c r="AN23" s="139">
        <f t="shared" si="13"/>
        <v>0</v>
      </c>
      <c r="AO23" s="139">
        <f t="shared" si="13"/>
        <v>0</v>
      </c>
      <c r="AP23" s="139">
        <f t="shared" si="13"/>
        <v>0</v>
      </c>
      <c r="AQ23" s="139">
        <f t="shared" si="13"/>
        <v>0</v>
      </c>
      <c r="AR23" s="139">
        <f t="shared" si="13"/>
        <v>0</v>
      </c>
      <c r="AS23" s="139">
        <f t="shared" si="13"/>
        <v>0</v>
      </c>
      <c r="AT23" s="139">
        <f t="shared" ref="AT23:AU29" si="14">AJ23+AL23+AN23+AP23+AR23</f>
        <v>0</v>
      </c>
      <c r="AU23" s="139">
        <f t="shared" si="14"/>
        <v>0</v>
      </c>
      <c r="AV23" s="139">
        <v>0</v>
      </c>
      <c r="AW23" s="139">
        <v>0</v>
      </c>
      <c r="AX23" s="139">
        <v>0</v>
      </c>
      <c r="AY23" s="139">
        <v>0.138737</v>
      </c>
      <c r="AZ23" s="139">
        <f t="shared" ref="AZ23:AZ29" si="15">SUM(AV23:AY23)</f>
        <v>0.138737</v>
      </c>
      <c r="BA23" s="140">
        <v>0</v>
      </c>
      <c r="BB23" s="140">
        <v>0</v>
      </c>
      <c r="BC23" s="140">
        <v>0</v>
      </c>
      <c r="BD23" s="140">
        <v>0</v>
      </c>
      <c r="BE23" s="131">
        <f t="shared" ref="BE23:BE29" si="16">SUM(AZ23:BD23)</f>
        <v>0.138737</v>
      </c>
    </row>
    <row r="24" spans="1:57" s="141" customFormat="1" ht="47.25" x14ac:dyDescent="0.25">
      <c r="A24" s="135"/>
      <c r="B24" s="136" t="s">
        <v>125</v>
      </c>
      <c r="C24" s="137">
        <v>0</v>
      </c>
      <c r="D24" s="137">
        <v>0</v>
      </c>
      <c r="E24" s="137">
        <v>0</v>
      </c>
      <c r="F24" s="137">
        <v>0</v>
      </c>
      <c r="G24" s="137">
        <v>0</v>
      </c>
      <c r="H24" s="137">
        <v>0</v>
      </c>
      <c r="I24" s="137">
        <v>0</v>
      </c>
      <c r="J24" s="137">
        <v>0</v>
      </c>
      <c r="K24" s="137">
        <v>0</v>
      </c>
      <c r="L24" s="137">
        <v>0</v>
      </c>
      <c r="M24" s="137">
        <f t="shared" si="10"/>
        <v>0</v>
      </c>
      <c r="N24" s="137">
        <f t="shared" si="10"/>
        <v>0</v>
      </c>
      <c r="O24" s="137">
        <v>0</v>
      </c>
      <c r="P24" s="137">
        <v>0</v>
      </c>
      <c r="Q24" s="137">
        <v>0</v>
      </c>
      <c r="R24" s="137">
        <v>0</v>
      </c>
      <c r="S24" s="137">
        <v>0</v>
      </c>
      <c r="T24" s="137">
        <v>0</v>
      </c>
      <c r="U24" s="137">
        <v>0</v>
      </c>
      <c r="V24" s="137">
        <v>0</v>
      </c>
      <c r="W24" s="137">
        <v>0</v>
      </c>
      <c r="X24" s="137">
        <v>0</v>
      </c>
      <c r="Y24" s="137">
        <v>0</v>
      </c>
      <c r="Z24" s="137">
        <v>0</v>
      </c>
      <c r="AA24" s="137">
        <v>0</v>
      </c>
      <c r="AB24" s="137">
        <v>0</v>
      </c>
      <c r="AC24" s="137">
        <v>0</v>
      </c>
      <c r="AD24" s="137">
        <v>0</v>
      </c>
      <c r="AE24" s="137">
        <v>0</v>
      </c>
      <c r="AF24" s="137">
        <v>0</v>
      </c>
      <c r="AG24" s="138">
        <v>0</v>
      </c>
      <c r="AH24" s="137">
        <f t="shared" si="11"/>
        <v>0</v>
      </c>
      <c r="AI24" s="137">
        <f t="shared" si="11"/>
        <v>0</v>
      </c>
      <c r="AJ24" s="137">
        <f t="shared" si="12"/>
        <v>0</v>
      </c>
      <c r="AK24" s="137">
        <f t="shared" si="12"/>
        <v>0</v>
      </c>
      <c r="AL24" s="139">
        <f t="shared" si="13"/>
        <v>0</v>
      </c>
      <c r="AM24" s="139">
        <f t="shared" si="13"/>
        <v>0</v>
      </c>
      <c r="AN24" s="139">
        <f t="shared" si="13"/>
        <v>0</v>
      </c>
      <c r="AO24" s="139">
        <f t="shared" si="13"/>
        <v>0</v>
      </c>
      <c r="AP24" s="139">
        <f t="shared" si="13"/>
        <v>0</v>
      </c>
      <c r="AQ24" s="139">
        <f t="shared" si="13"/>
        <v>0</v>
      </c>
      <c r="AR24" s="139">
        <f t="shared" si="13"/>
        <v>0</v>
      </c>
      <c r="AS24" s="139">
        <f t="shared" si="13"/>
        <v>0</v>
      </c>
      <c r="AT24" s="139">
        <f t="shared" si="14"/>
        <v>0</v>
      </c>
      <c r="AU24" s="139">
        <f t="shared" si="14"/>
        <v>0</v>
      </c>
      <c r="AV24" s="139">
        <v>0</v>
      </c>
      <c r="AW24" s="139">
        <v>0</v>
      </c>
      <c r="AX24" s="139">
        <v>0</v>
      </c>
      <c r="AY24" s="139">
        <v>0.88522299999999998</v>
      </c>
      <c r="AZ24" s="139">
        <f t="shared" si="15"/>
        <v>0.88522299999999998</v>
      </c>
      <c r="BA24" s="140">
        <v>0</v>
      </c>
      <c r="BB24" s="140">
        <v>0</v>
      </c>
      <c r="BC24" s="140">
        <v>0</v>
      </c>
      <c r="BD24" s="140">
        <v>0</v>
      </c>
      <c r="BE24" s="131">
        <f t="shared" si="16"/>
        <v>0.88522299999999998</v>
      </c>
    </row>
    <row r="25" spans="1:57" s="141" customFormat="1" ht="47.25" x14ac:dyDescent="0.25">
      <c r="A25" s="135"/>
      <c r="B25" s="136" t="s">
        <v>126</v>
      </c>
      <c r="C25" s="137">
        <v>0</v>
      </c>
      <c r="D25" s="137">
        <v>0</v>
      </c>
      <c r="E25" s="137">
        <v>0</v>
      </c>
      <c r="F25" s="137">
        <v>0</v>
      </c>
      <c r="G25" s="137">
        <v>0</v>
      </c>
      <c r="H25" s="137">
        <v>0</v>
      </c>
      <c r="I25" s="137">
        <v>0</v>
      </c>
      <c r="J25" s="137">
        <v>0</v>
      </c>
      <c r="K25" s="137">
        <v>0</v>
      </c>
      <c r="L25" s="137">
        <v>0</v>
      </c>
      <c r="M25" s="137">
        <f t="shared" si="10"/>
        <v>0</v>
      </c>
      <c r="N25" s="137">
        <f t="shared" si="10"/>
        <v>0</v>
      </c>
      <c r="O25" s="137">
        <v>0</v>
      </c>
      <c r="P25" s="137">
        <v>0</v>
      </c>
      <c r="Q25" s="137">
        <v>0</v>
      </c>
      <c r="R25" s="137">
        <v>0</v>
      </c>
      <c r="S25" s="137">
        <v>0</v>
      </c>
      <c r="T25" s="137">
        <v>0</v>
      </c>
      <c r="U25" s="137">
        <v>0</v>
      </c>
      <c r="V25" s="137">
        <v>0</v>
      </c>
      <c r="W25" s="137">
        <v>0</v>
      </c>
      <c r="X25" s="137">
        <v>0</v>
      </c>
      <c r="Y25" s="137">
        <v>0</v>
      </c>
      <c r="Z25" s="137">
        <v>0</v>
      </c>
      <c r="AA25" s="137">
        <v>0</v>
      </c>
      <c r="AB25" s="137">
        <v>0</v>
      </c>
      <c r="AC25" s="137">
        <v>0</v>
      </c>
      <c r="AD25" s="137">
        <v>0</v>
      </c>
      <c r="AE25" s="137">
        <v>0</v>
      </c>
      <c r="AF25" s="137">
        <v>0</v>
      </c>
      <c r="AG25" s="138">
        <v>0</v>
      </c>
      <c r="AH25" s="137">
        <f t="shared" si="11"/>
        <v>0</v>
      </c>
      <c r="AI25" s="137">
        <f t="shared" si="11"/>
        <v>0</v>
      </c>
      <c r="AJ25" s="137">
        <f t="shared" si="12"/>
        <v>0</v>
      </c>
      <c r="AK25" s="137">
        <f t="shared" si="12"/>
        <v>0</v>
      </c>
      <c r="AL25" s="139">
        <f t="shared" si="13"/>
        <v>0</v>
      </c>
      <c r="AM25" s="139">
        <f t="shared" si="13"/>
        <v>0</v>
      </c>
      <c r="AN25" s="139">
        <f t="shared" si="13"/>
        <v>0</v>
      </c>
      <c r="AO25" s="139">
        <f t="shared" si="13"/>
        <v>0</v>
      </c>
      <c r="AP25" s="139">
        <f t="shared" si="13"/>
        <v>0</v>
      </c>
      <c r="AQ25" s="139">
        <f t="shared" si="13"/>
        <v>0</v>
      </c>
      <c r="AR25" s="139">
        <f t="shared" si="13"/>
        <v>0</v>
      </c>
      <c r="AS25" s="139">
        <f t="shared" si="13"/>
        <v>0</v>
      </c>
      <c r="AT25" s="139">
        <f t="shared" si="14"/>
        <v>0</v>
      </c>
      <c r="AU25" s="139">
        <f t="shared" si="14"/>
        <v>0</v>
      </c>
      <c r="AV25" s="139">
        <v>0</v>
      </c>
      <c r="AW25" s="139">
        <v>0</v>
      </c>
      <c r="AX25" s="139">
        <v>0</v>
      </c>
      <c r="AY25" s="139">
        <v>0.19269</v>
      </c>
      <c r="AZ25" s="139">
        <f t="shared" si="15"/>
        <v>0.19269</v>
      </c>
      <c r="BA25" s="140">
        <v>0</v>
      </c>
      <c r="BB25" s="140">
        <v>0</v>
      </c>
      <c r="BC25" s="140">
        <v>0</v>
      </c>
      <c r="BD25" s="140">
        <v>0</v>
      </c>
      <c r="BE25" s="131">
        <f t="shared" si="16"/>
        <v>0.19269</v>
      </c>
    </row>
    <row r="26" spans="1:57" s="141" customFormat="1" x14ac:dyDescent="0.25">
      <c r="A26" s="135"/>
      <c r="B26" s="136" t="s">
        <v>52</v>
      </c>
      <c r="C26" s="137">
        <v>0</v>
      </c>
      <c r="D26" s="137">
        <v>0</v>
      </c>
      <c r="E26" s="137">
        <v>0</v>
      </c>
      <c r="F26" s="137">
        <v>0</v>
      </c>
      <c r="G26" s="137">
        <v>0</v>
      </c>
      <c r="H26" s="137">
        <v>0</v>
      </c>
      <c r="I26" s="137">
        <v>0</v>
      </c>
      <c r="J26" s="137">
        <v>0</v>
      </c>
      <c r="K26" s="137">
        <v>0</v>
      </c>
      <c r="L26" s="137">
        <v>0</v>
      </c>
      <c r="M26" s="137">
        <f t="shared" si="10"/>
        <v>0</v>
      </c>
      <c r="N26" s="137">
        <f t="shared" si="10"/>
        <v>0</v>
      </c>
      <c r="O26" s="137">
        <v>0</v>
      </c>
      <c r="P26" s="137">
        <v>0</v>
      </c>
      <c r="Q26" s="137">
        <v>0</v>
      </c>
      <c r="R26" s="137">
        <v>0</v>
      </c>
      <c r="S26" s="137">
        <v>0</v>
      </c>
      <c r="T26" s="137">
        <v>0</v>
      </c>
      <c r="U26" s="137">
        <v>0</v>
      </c>
      <c r="V26" s="137">
        <v>0</v>
      </c>
      <c r="W26" s="137">
        <v>0</v>
      </c>
      <c r="X26" s="137">
        <v>0</v>
      </c>
      <c r="Y26" s="137">
        <v>0</v>
      </c>
      <c r="Z26" s="137">
        <v>0</v>
      </c>
      <c r="AA26" s="137">
        <v>0</v>
      </c>
      <c r="AB26" s="137">
        <v>0</v>
      </c>
      <c r="AC26" s="137">
        <v>0</v>
      </c>
      <c r="AD26" s="137">
        <v>0</v>
      </c>
      <c r="AE26" s="137">
        <v>0</v>
      </c>
      <c r="AF26" s="137">
        <v>0</v>
      </c>
      <c r="AG26" s="138">
        <v>0</v>
      </c>
      <c r="AH26" s="137">
        <f t="shared" si="11"/>
        <v>0</v>
      </c>
      <c r="AI26" s="137">
        <f t="shared" si="11"/>
        <v>0</v>
      </c>
      <c r="AJ26" s="137">
        <f t="shared" si="12"/>
        <v>0</v>
      </c>
      <c r="AK26" s="137">
        <f t="shared" si="12"/>
        <v>0</v>
      </c>
      <c r="AL26" s="139">
        <f t="shared" si="13"/>
        <v>0</v>
      </c>
      <c r="AM26" s="139">
        <f t="shared" si="13"/>
        <v>0</v>
      </c>
      <c r="AN26" s="139">
        <f t="shared" si="13"/>
        <v>0</v>
      </c>
      <c r="AO26" s="139">
        <f t="shared" si="13"/>
        <v>0</v>
      </c>
      <c r="AP26" s="139">
        <f t="shared" si="13"/>
        <v>0</v>
      </c>
      <c r="AQ26" s="139">
        <f t="shared" si="13"/>
        <v>0</v>
      </c>
      <c r="AR26" s="139">
        <f t="shared" si="13"/>
        <v>0</v>
      </c>
      <c r="AS26" s="139">
        <f t="shared" si="13"/>
        <v>0</v>
      </c>
      <c r="AT26" s="139">
        <f t="shared" si="14"/>
        <v>0</v>
      </c>
      <c r="AU26" s="139">
        <f t="shared" si="14"/>
        <v>0</v>
      </c>
      <c r="AV26" s="139">
        <v>0</v>
      </c>
      <c r="AW26" s="139">
        <v>0</v>
      </c>
      <c r="AX26" s="139">
        <v>0</v>
      </c>
      <c r="AY26" s="139">
        <v>0</v>
      </c>
      <c r="AZ26" s="139">
        <f t="shared" si="15"/>
        <v>0</v>
      </c>
      <c r="BA26" s="140">
        <v>0.5</v>
      </c>
      <c r="BB26" s="140">
        <v>1.5</v>
      </c>
      <c r="BC26" s="140">
        <v>1.5</v>
      </c>
      <c r="BD26" s="140">
        <v>1.5</v>
      </c>
      <c r="BE26" s="131">
        <f t="shared" si="16"/>
        <v>5</v>
      </c>
    </row>
    <row r="27" spans="1:57" s="141" customFormat="1" x14ac:dyDescent="0.25">
      <c r="A27" s="135"/>
      <c r="B27" s="136" t="s">
        <v>53</v>
      </c>
      <c r="C27" s="137">
        <v>0</v>
      </c>
      <c r="D27" s="137">
        <v>0</v>
      </c>
      <c r="E27" s="137">
        <v>0</v>
      </c>
      <c r="F27" s="137">
        <v>5.67</v>
      </c>
      <c r="G27" s="137">
        <v>0</v>
      </c>
      <c r="H27" s="137">
        <v>0</v>
      </c>
      <c r="I27" s="137">
        <v>0</v>
      </c>
      <c r="J27" s="137">
        <v>5.93</v>
      </c>
      <c r="K27" s="137">
        <v>0</v>
      </c>
      <c r="L27" s="137">
        <v>0</v>
      </c>
      <c r="M27" s="137">
        <f t="shared" si="10"/>
        <v>0</v>
      </c>
      <c r="N27" s="137">
        <f t="shared" si="10"/>
        <v>11.6</v>
      </c>
      <c r="O27" s="137">
        <v>0</v>
      </c>
      <c r="P27" s="137">
        <v>0</v>
      </c>
      <c r="Q27" s="137">
        <v>0</v>
      </c>
      <c r="R27" s="137">
        <v>0</v>
      </c>
      <c r="S27" s="137">
        <v>0</v>
      </c>
      <c r="T27" s="137">
        <v>0</v>
      </c>
      <c r="U27" s="137">
        <v>0</v>
      </c>
      <c r="V27" s="137">
        <v>0</v>
      </c>
      <c r="W27" s="137">
        <v>0</v>
      </c>
      <c r="X27" s="137">
        <v>0</v>
      </c>
      <c r="Y27" s="137">
        <v>0</v>
      </c>
      <c r="Z27" s="137">
        <v>0</v>
      </c>
      <c r="AA27" s="137">
        <v>0</v>
      </c>
      <c r="AB27" s="137">
        <v>0</v>
      </c>
      <c r="AC27" s="137">
        <v>0</v>
      </c>
      <c r="AD27" s="137">
        <v>0</v>
      </c>
      <c r="AE27" s="137">
        <v>0</v>
      </c>
      <c r="AF27" s="137">
        <v>0</v>
      </c>
      <c r="AG27" s="138">
        <v>0</v>
      </c>
      <c r="AH27" s="137">
        <f t="shared" si="11"/>
        <v>0</v>
      </c>
      <c r="AI27" s="137">
        <f t="shared" si="11"/>
        <v>0</v>
      </c>
      <c r="AJ27" s="137">
        <f t="shared" si="12"/>
        <v>0</v>
      </c>
      <c r="AK27" s="137">
        <f t="shared" si="12"/>
        <v>0</v>
      </c>
      <c r="AL27" s="139">
        <f t="shared" si="13"/>
        <v>0</v>
      </c>
      <c r="AM27" s="139">
        <f t="shared" si="13"/>
        <v>5.67</v>
      </c>
      <c r="AN27" s="139">
        <f t="shared" si="13"/>
        <v>0</v>
      </c>
      <c r="AO27" s="139">
        <f t="shared" si="13"/>
        <v>0</v>
      </c>
      <c r="AP27" s="139">
        <f t="shared" si="13"/>
        <v>0</v>
      </c>
      <c r="AQ27" s="139">
        <f t="shared" si="13"/>
        <v>5.93</v>
      </c>
      <c r="AR27" s="139">
        <f t="shared" si="13"/>
        <v>0</v>
      </c>
      <c r="AS27" s="139">
        <f t="shared" si="13"/>
        <v>0</v>
      </c>
      <c r="AT27" s="139">
        <f t="shared" si="14"/>
        <v>0</v>
      </c>
      <c r="AU27" s="139">
        <f t="shared" si="14"/>
        <v>11.6</v>
      </c>
      <c r="AV27" s="139">
        <v>0</v>
      </c>
      <c r="AW27" s="139">
        <v>0</v>
      </c>
      <c r="AX27" s="139">
        <v>0</v>
      </c>
      <c r="AY27" s="139">
        <v>0</v>
      </c>
      <c r="AZ27" s="139">
        <f t="shared" si="15"/>
        <v>0</v>
      </c>
      <c r="BA27" s="140">
        <v>9.0736600000000003</v>
      </c>
      <c r="BB27" s="140">
        <v>0</v>
      </c>
      <c r="BC27" s="140">
        <v>10.70248</v>
      </c>
      <c r="BD27" s="140">
        <v>0</v>
      </c>
      <c r="BE27" s="131">
        <f t="shared" si="16"/>
        <v>19.776139999999998</v>
      </c>
    </row>
    <row r="28" spans="1:57" s="141" customFormat="1" x14ac:dyDescent="0.25">
      <c r="A28" s="135"/>
      <c r="B28" s="136" t="s">
        <v>54</v>
      </c>
      <c r="C28" s="137">
        <v>0</v>
      </c>
      <c r="D28" s="137">
        <v>0</v>
      </c>
      <c r="E28" s="137">
        <v>0</v>
      </c>
      <c r="F28" s="137">
        <v>20.68</v>
      </c>
      <c r="G28" s="137">
        <v>0</v>
      </c>
      <c r="H28" s="137">
        <v>0</v>
      </c>
      <c r="I28" s="137">
        <v>0</v>
      </c>
      <c r="J28" s="137">
        <v>23.77</v>
      </c>
      <c r="K28" s="137">
        <v>0</v>
      </c>
      <c r="L28" s="137">
        <v>0</v>
      </c>
      <c r="M28" s="137">
        <f t="shared" si="10"/>
        <v>0</v>
      </c>
      <c r="N28" s="137">
        <f t="shared" si="10"/>
        <v>44.45</v>
      </c>
      <c r="O28" s="137">
        <v>0</v>
      </c>
      <c r="P28" s="137">
        <v>0</v>
      </c>
      <c r="Q28" s="137">
        <v>0</v>
      </c>
      <c r="R28" s="137">
        <v>0</v>
      </c>
      <c r="S28" s="137">
        <v>0</v>
      </c>
      <c r="T28" s="137">
        <v>0</v>
      </c>
      <c r="U28" s="137">
        <v>0</v>
      </c>
      <c r="V28" s="137">
        <v>0</v>
      </c>
      <c r="W28" s="137">
        <v>0</v>
      </c>
      <c r="X28" s="137">
        <v>0</v>
      </c>
      <c r="Y28" s="137">
        <v>0</v>
      </c>
      <c r="Z28" s="137">
        <v>0</v>
      </c>
      <c r="AA28" s="137">
        <v>0</v>
      </c>
      <c r="AB28" s="137">
        <v>0</v>
      </c>
      <c r="AC28" s="137">
        <v>0</v>
      </c>
      <c r="AD28" s="137">
        <v>0</v>
      </c>
      <c r="AE28" s="137">
        <v>0</v>
      </c>
      <c r="AF28" s="137">
        <v>0</v>
      </c>
      <c r="AG28" s="138">
        <v>0</v>
      </c>
      <c r="AH28" s="137">
        <f t="shared" si="11"/>
        <v>0</v>
      </c>
      <c r="AI28" s="137">
        <f t="shared" si="11"/>
        <v>0</v>
      </c>
      <c r="AJ28" s="137">
        <f t="shared" si="12"/>
        <v>0</v>
      </c>
      <c r="AK28" s="137">
        <f t="shared" si="12"/>
        <v>0</v>
      </c>
      <c r="AL28" s="139">
        <f t="shared" si="13"/>
        <v>0</v>
      </c>
      <c r="AM28" s="139">
        <f t="shared" si="13"/>
        <v>20.68</v>
      </c>
      <c r="AN28" s="139">
        <f t="shared" si="13"/>
        <v>0</v>
      </c>
      <c r="AO28" s="139">
        <f t="shared" si="13"/>
        <v>0</v>
      </c>
      <c r="AP28" s="139">
        <f t="shared" si="13"/>
        <v>0</v>
      </c>
      <c r="AQ28" s="139">
        <f t="shared" si="13"/>
        <v>23.77</v>
      </c>
      <c r="AR28" s="139">
        <f t="shared" si="13"/>
        <v>0</v>
      </c>
      <c r="AS28" s="139">
        <f t="shared" si="13"/>
        <v>0</v>
      </c>
      <c r="AT28" s="139">
        <f t="shared" si="14"/>
        <v>0</v>
      </c>
      <c r="AU28" s="139">
        <f t="shared" si="14"/>
        <v>44.45</v>
      </c>
      <c r="AV28" s="139">
        <v>0</v>
      </c>
      <c r="AW28" s="139">
        <v>0</v>
      </c>
      <c r="AX28" s="139">
        <v>0</v>
      </c>
      <c r="AY28" s="139">
        <v>0</v>
      </c>
      <c r="AZ28" s="139">
        <f t="shared" si="15"/>
        <v>0</v>
      </c>
      <c r="BA28" s="140">
        <v>17.238</v>
      </c>
      <c r="BB28" s="140">
        <v>0</v>
      </c>
      <c r="BC28" s="140">
        <v>22.342129</v>
      </c>
      <c r="BD28" s="140">
        <v>0</v>
      </c>
      <c r="BE28" s="131">
        <f t="shared" si="16"/>
        <v>39.580128999999999</v>
      </c>
    </row>
    <row r="29" spans="1:57" s="141" customFormat="1" x14ac:dyDescent="0.25">
      <c r="A29" s="135"/>
      <c r="B29" s="136" t="s">
        <v>55</v>
      </c>
      <c r="C29" s="137">
        <v>0</v>
      </c>
      <c r="D29" s="137">
        <v>0</v>
      </c>
      <c r="E29" s="137">
        <v>4</v>
      </c>
      <c r="F29" s="137">
        <v>0</v>
      </c>
      <c r="G29" s="137">
        <v>0</v>
      </c>
      <c r="H29" s="137">
        <v>0</v>
      </c>
      <c r="I29" s="137">
        <v>4</v>
      </c>
      <c r="J29" s="137">
        <v>0</v>
      </c>
      <c r="K29" s="137">
        <v>0</v>
      </c>
      <c r="L29" s="137">
        <v>0</v>
      </c>
      <c r="M29" s="137">
        <f t="shared" si="10"/>
        <v>8</v>
      </c>
      <c r="N29" s="137">
        <f t="shared" si="10"/>
        <v>0</v>
      </c>
      <c r="O29" s="137">
        <v>0</v>
      </c>
      <c r="P29" s="137">
        <v>0</v>
      </c>
      <c r="Q29" s="137">
        <v>0</v>
      </c>
      <c r="R29" s="137">
        <v>0</v>
      </c>
      <c r="S29" s="137">
        <v>0</v>
      </c>
      <c r="T29" s="137">
        <v>0</v>
      </c>
      <c r="U29" s="137">
        <v>0</v>
      </c>
      <c r="V29" s="137">
        <v>0</v>
      </c>
      <c r="W29" s="137">
        <v>0</v>
      </c>
      <c r="X29" s="137">
        <v>0</v>
      </c>
      <c r="Y29" s="137">
        <v>0</v>
      </c>
      <c r="Z29" s="137">
        <v>0</v>
      </c>
      <c r="AA29" s="137">
        <v>0</v>
      </c>
      <c r="AB29" s="137">
        <v>0</v>
      </c>
      <c r="AC29" s="137">
        <v>0</v>
      </c>
      <c r="AD29" s="137">
        <v>0</v>
      </c>
      <c r="AE29" s="137">
        <v>0</v>
      </c>
      <c r="AF29" s="137">
        <v>0</v>
      </c>
      <c r="AG29" s="138">
        <v>0</v>
      </c>
      <c r="AH29" s="137">
        <f t="shared" si="11"/>
        <v>0</v>
      </c>
      <c r="AI29" s="137">
        <f t="shared" si="11"/>
        <v>0</v>
      </c>
      <c r="AJ29" s="137">
        <f t="shared" si="12"/>
        <v>0</v>
      </c>
      <c r="AK29" s="137">
        <f t="shared" si="12"/>
        <v>0</v>
      </c>
      <c r="AL29" s="139">
        <f t="shared" si="13"/>
        <v>4</v>
      </c>
      <c r="AM29" s="139">
        <f t="shared" si="13"/>
        <v>0</v>
      </c>
      <c r="AN29" s="139">
        <f t="shared" si="13"/>
        <v>0</v>
      </c>
      <c r="AO29" s="139">
        <f t="shared" si="13"/>
        <v>0</v>
      </c>
      <c r="AP29" s="139">
        <f t="shared" si="13"/>
        <v>4</v>
      </c>
      <c r="AQ29" s="139">
        <f t="shared" si="13"/>
        <v>0</v>
      </c>
      <c r="AR29" s="139">
        <f t="shared" si="13"/>
        <v>0</v>
      </c>
      <c r="AS29" s="139">
        <f t="shared" si="13"/>
        <v>0</v>
      </c>
      <c r="AT29" s="139">
        <f t="shared" si="14"/>
        <v>8</v>
      </c>
      <c r="AU29" s="139">
        <f t="shared" si="14"/>
        <v>0</v>
      </c>
      <c r="AV29" s="139">
        <v>0</v>
      </c>
      <c r="AW29" s="139">
        <v>0</v>
      </c>
      <c r="AX29" s="139">
        <v>0</v>
      </c>
      <c r="AY29" s="139">
        <v>0</v>
      </c>
      <c r="AZ29" s="139">
        <f t="shared" si="15"/>
        <v>0</v>
      </c>
      <c r="BA29" s="140">
        <v>9.5498799999999999</v>
      </c>
      <c r="BB29" s="140">
        <v>0</v>
      </c>
      <c r="BC29" s="140">
        <v>10.770300000000001</v>
      </c>
      <c r="BD29" s="140">
        <v>0</v>
      </c>
      <c r="BE29" s="131">
        <f t="shared" si="16"/>
        <v>20.320180000000001</v>
      </c>
    </row>
    <row r="30" spans="1:57" s="144" customFormat="1" x14ac:dyDescent="0.25">
      <c r="A30" s="142" t="s">
        <v>127</v>
      </c>
      <c r="B30" s="133" t="str">
        <f>' 1.1 Минэнерго'!C35</f>
        <v>Новое строительство</v>
      </c>
      <c r="C30" s="134">
        <f t="shared" ref="C30:BE30" si="17">C31+C32</f>
        <v>0</v>
      </c>
      <c r="D30" s="134">
        <f t="shared" si="17"/>
        <v>1.3620000000000001</v>
      </c>
      <c r="E30" s="134">
        <f t="shared" si="17"/>
        <v>42.75</v>
      </c>
      <c r="F30" s="134">
        <f t="shared" si="17"/>
        <v>15.35</v>
      </c>
      <c r="G30" s="134">
        <f t="shared" si="17"/>
        <v>16</v>
      </c>
      <c r="H30" s="134">
        <f t="shared" si="17"/>
        <v>0</v>
      </c>
      <c r="I30" s="134">
        <f t="shared" si="17"/>
        <v>5.25</v>
      </c>
      <c r="J30" s="134">
        <f t="shared" si="17"/>
        <v>37.14</v>
      </c>
      <c r="K30" s="134">
        <f t="shared" si="17"/>
        <v>34.5</v>
      </c>
      <c r="L30" s="134">
        <f t="shared" si="17"/>
        <v>66.92</v>
      </c>
      <c r="M30" s="134">
        <f t="shared" si="17"/>
        <v>98.5</v>
      </c>
      <c r="N30" s="134">
        <f t="shared" si="17"/>
        <v>120.77200000000001</v>
      </c>
      <c r="O30" s="134">
        <f t="shared" si="17"/>
        <v>0</v>
      </c>
      <c r="P30" s="134">
        <f t="shared" si="17"/>
        <v>0</v>
      </c>
      <c r="Q30" s="134">
        <f t="shared" si="17"/>
        <v>0</v>
      </c>
      <c r="R30" s="134">
        <f t="shared" si="17"/>
        <v>0</v>
      </c>
      <c r="S30" s="134">
        <f t="shared" si="17"/>
        <v>0</v>
      </c>
      <c r="T30" s="134">
        <f t="shared" si="17"/>
        <v>0</v>
      </c>
      <c r="U30" s="134">
        <f t="shared" si="17"/>
        <v>0</v>
      </c>
      <c r="V30" s="134">
        <f t="shared" si="17"/>
        <v>0</v>
      </c>
      <c r="W30" s="134">
        <f t="shared" si="17"/>
        <v>0</v>
      </c>
      <c r="X30" s="134">
        <f t="shared" si="17"/>
        <v>0</v>
      </c>
      <c r="Y30" s="134">
        <f t="shared" si="17"/>
        <v>0</v>
      </c>
      <c r="Z30" s="134">
        <f t="shared" si="17"/>
        <v>0</v>
      </c>
      <c r="AA30" s="134">
        <f t="shared" si="17"/>
        <v>0</v>
      </c>
      <c r="AB30" s="134">
        <f t="shared" si="17"/>
        <v>0</v>
      </c>
      <c r="AC30" s="134">
        <f t="shared" si="17"/>
        <v>0</v>
      </c>
      <c r="AD30" s="134">
        <f t="shared" si="17"/>
        <v>0</v>
      </c>
      <c r="AE30" s="134">
        <f t="shared" si="17"/>
        <v>0</v>
      </c>
      <c r="AF30" s="134">
        <f t="shared" si="17"/>
        <v>0</v>
      </c>
      <c r="AG30" s="134">
        <f t="shared" si="17"/>
        <v>0</v>
      </c>
      <c r="AH30" s="134">
        <f t="shared" si="17"/>
        <v>0</v>
      </c>
      <c r="AI30" s="134">
        <f t="shared" si="17"/>
        <v>1.3620000000000001</v>
      </c>
      <c r="AJ30" s="134">
        <f t="shared" si="17"/>
        <v>0</v>
      </c>
      <c r="AK30" s="134">
        <f t="shared" si="17"/>
        <v>1.3620000000000001</v>
      </c>
      <c r="AL30" s="134">
        <f t="shared" si="17"/>
        <v>42.75</v>
      </c>
      <c r="AM30" s="134">
        <f t="shared" si="17"/>
        <v>15.35</v>
      </c>
      <c r="AN30" s="134">
        <f t="shared" si="17"/>
        <v>16</v>
      </c>
      <c r="AO30" s="134">
        <f t="shared" si="17"/>
        <v>0</v>
      </c>
      <c r="AP30" s="134">
        <f t="shared" si="17"/>
        <v>5.25</v>
      </c>
      <c r="AQ30" s="134">
        <f t="shared" si="17"/>
        <v>37.14</v>
      </c>
      <c r="AR30" s="134">
        <f t="shared" si="17"/>
        <v>34.5</v>
      </c>
      <c r="AS30" s="134">
        <f t="shared" si="17"/>
        <v>66.92</v>
      </c>
      <c r="AT30" s="134">
        <f t="shared" si="17"/>
        <v>98.5</v>
      </c>
      <c r="AU30" s="134">
        <f t="shared" si="17"/>
        <v>120.77200000000001</v>
      </c>
      <c r="AV30" s="134">
        <f t="shared" si="17"/>
        <v>0</v>
      </c>
      <c r="AW30" s="134">
        <f t="shared" si="17"/>
        <v>0</v>
      </c>
      <c r="AX30" s="134">
        <f t="shared" si="17"/>
        <v>0</v>
      </c>
      <c r="AY30" s="134">
        <f t="shared" si="17"/>
        <v>1.3038509999999999</v>
      </c>
      <c r="AZ30" s="134">
        <f t="shared" si="17"/>
        <v>1.3038509999999999</v>
      </c>
      <c r="BA30" s="134">
        <f t="shared" si="17"/>
        <v>459.82959599999998</v>
      </c>
      <c r="BB30" s="134">
        <f t="shared" si="17"/>
        <v>94.32</v>
      </c>
      <c r="BC30" s="134">
        <f t="shared" si="17"/>
        <v>50.513649999999998</v>
      </c>
      <c r="BD30" s="134">
        <f t="shared" si="17"/>
        <v>564.902151</v>
      </c>
      <c r="BE30" s="134">
        <f t="shared" si="17"/>
        <v>1170.869248</v>
      </c>
    </row>
    <row r="31" spans="1:57" s="144" customFormat="1" ht="31.5" x14ac:dyDescent="0.25">
      <c r="A31" s="142" t="s">
        <v>58</v>
      </c>
      <c r="B31" s="133" t="str">
        <f>' 1.1 Минэнерго'!C36</f>
        <v>Энергосбережение и повышение энергетической эффективности</v>
      </c>
      <c r="C31" s="134">
        <v>0</v>
      </c>
      <c r="D31" s="134">
        <v>0</v>
      </c>
      <c r="E31" s="134">
        <v>0</v>
      </c>
      <c r="F31" s="134">
        <v>0</v>
      </c>
      <c r="G31" s="134">
        <v>0</v>
      </c>
      <c r="H31" s="134">
        <v>0</v>
      </c>
      <c r="I31" s="134">
        <v>0</v>
      </c>
      <c r="J31" s="134">
        <v>0</v>
      </c>
      <c r="K31" s="134">
        <v>0</v>
      </c>
      <c r="L31" s="134">
        <v>0</v>
      </c>
      <c r="M31" s="134">
        <v>0</v>
      </c>
      <c r="N31" s="134">
        <v>0</v>
      </c>
      <c r="O31" s="134">
        <v>0</v>
      </c>
      <c r="P31" s="134">
        <v>0</v>
      </c>
      <c r="Q31" s="134">
        <v>0</v>
      </c>
      <c r="R31" s="134">
        <v>0</v>
      </c>
      <c r="S31" s="134">
        <v>0</v>
      </c>
      <c r="T31" s="134">
        <v>0</v>
      </c>
      <c r="U31" s="134">
        <v>0</v>
      </c>
      <c r="V31" s="134">
        <v>0</v>
      </c>
      <c r="W31" s="134">
        <v>0</v>
      </c>
      <c r="X31" s="134">
        <v>0</v>
      </c>
      <c r="Y31" s="134">
        <v>0</v>
      </c>
      <c r="Z31" s="134">
        <v>0</v>
      </c>
      <c r="AA31" s="134">
        <v>0</v>
      </c>
      <c r="AB31" s="134">
        <v>0</v>
      </c>
      <c r="AC31" s="134">
        <v>0</v>
      </c>
      <c r="AD31" s="134">
        <v>0</v>
      </c>
      <c r="AE31" s="134">
        <v>0</v>
      </c>
      <c r="AF31" s="134">
        <v>0</v>
      </c>
      <c r="AG31" s="134">
        <v>0</v>
      </c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>
        <v>0</v>
      </c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4">
        <v>0</v>
      </c>
      <c r="AY31" s="134">
        <v>0</v>
      </c>
      <c r="AZ31" s="134">
        <v>0</v>
      </c>
      <c r="BA31" s="134">
        <v>0</v>
      </c>
      <c r="BB31" s="134">
        <v>0</v>
      </c>
      <c r="BC31" s="134">
        <v>0</v>
      </c>
      <c r="BD31" s="134">
        <v>0</v>
      </c>
      <c r="BE31" s="134">
        <v>0</v>
      </c>
    </row>
    <row r="32" spans="1:57" s="144" customFormat="1" ht="24.75" customHeight="1" x14ac:dyDescent="0.25">
      <c r="A32" s="142" t="s">
        <v>59</v>
      </c>
      <c r="B32" s="133" t="str">
        <f>' 1.1 Минэнерго'!C37</f>
        <v>Прочее новое строительство</v>
      </c>
      <c r="C32" s="134">
        <f t="shared" ref="C32:BE32" si="18">SUM(C33:C46)</f>
        <v>0</v>
      </c>
      <c r="D32" s="134">
        <f t="shared" si="18"/>
        <v>1.3620000000000001</v>
      </c>
      <c r="E32" s="134">
        <f t="shared" si="18"/>
        <v>42.75</v>
      </c>
      <c r="F32" s="134">
        <f t="shared" si="18"/>
        <v>15.35</v>
      </c>
      <c r="G32" s="134">
        <f t="shared" si="18"/>
        <v>16</v>
      </c>
      <c r="H32" s="134">
        <f t="shared" si="18"/>
        <v>0</v>
      </c>
      <c r="I32" s="134">
        <f t="shared" si="18"/>
        <v>5.25</v>
      </c>
      <c r="J32" s="134">
        <f t="shared" si="18"/>
        <v>37.14</v>
      </c>
      <c r="K32" s="134">
        <f t="shared" si="18"/>
        <v>34.5</v>
      </c>
      <c r="L32" s="134">
        <f t="shared" si="18"/>
        <v>66.92</v>
      </c>
      <c r="M32" s="134">
        <f t="shared" si="18"/>
        <v>98.5</v>
      </c>
      <c r="N32" s="134">
        <f t="shared" si="18"/>
        <v>120.77200000000001</v>
      </c>
      <c r="O32" s="134">
        <f t="shared" si="18"/>
        <v>0</v>
      </c>
      <c r="P32" s="134">
        <f t="shared" si="18"/>
        <v>0</v>
      </c>
      <c r="Q32" s="134">
        <f t="shared" si="18"/>
        <v>0</v>
      </c>
      <c r="R32" s="134">
        <f t="shared" si="18"/>
        <v>0</v>
      </c>
      <c r="S32" s="134">
        <f t="shared" si="18"/>
        <v>0</v>
      </c>
      <c r="T32" s="134">
        <f t="shared" si="18"/>
        <v>0</v>
      </c>
      <c r="U32" s="134">
        <f t="shared" si="18"/>
        <v>0</v>
      </c>
      <c r="V32" s="134">
        <f t="shared" si="18"/>
        <v>0</v>
      </c>
      <c r="W32" s="134">
        <f t="shared" si="18"/>
        <v>0</v>
      </c>
      <c r="X32" s="134">
        <f t="shared" si="18"/>
        <v>0</v>
      </c>
      <c r="Y32" s="134">
        <f t="shared" si="18"/>
        <v>0</v>
      </c>
      <c r="Z32" s="134">
        <f t="shared" si="18"/>
        <v>0</v>
      </c>
      <c r="AA32" s="134">
        <f t="shared" si="18"/>
        <v>0</v>
      </c>
      <c r="AB32" s="134">
        <f t="shared" si="18"/>
        <v>0</v>
      </c>
      <c r="AC32" s="134">
        <f t="shared" si="18"/>
        <v>0</v>
      </c>
      <c r="AD32" s="134">
        <f t="shared" si="18"/>
        <v>0</v>
      </c>
      <c r="AE32" s="134">
        <f t="shared" si="18"/>
        <v>0</v>
      </c>
      <c r="AF32" s="134">
        <f t="shared" si="18"/>
        <v>0</v>
      </c>
      <c r="AG32" s="134">
        <f t="shared" si="18"/>
        <v>0</v>
      </c>
      <c r="AH32" s="134">
        <f t="shared" si="18"/>
        <v>0</v>
      </c>
      <c r="AI32" s="134">
        <f t="shared" si="18"/>
        <v>1.3620000000000001</v>
      </c>
      <c r="AJ32" s="134">
        <f t="shared" si="18"/>
        <v>0</v>
      </c>
      <c r="AK32" s="134">
        <f t="shared" si="18"/>
        <v>1.3620000000000001</v>
      </c>
      <c r="AL32" s="134">
        <f t="shared" si="18"/>
        <v>42.75</v>
      </c>
      <c r="AM32" s="134">
        <f t="shared" si="18"/>
        <v>15.35</v>
      </c>
      <c r="AN32" s="134">
        <f t="shared" si="18"/>
        <v>16</v>
      </c>
      <c r="AO32" s="134">
        <f t="shared" si="18"/>
        <v>0</v>
      </c>
      <c r="AP32" s="134">
        <f t="shared" si="18"/>
        <v>5.25</v>
      </c>
      <c r="AQ32" s="134">
        <f t="shared" si="18"/>
        <v>37.14</v>
      </c>
      <c r="AR32" s="134">
        <f t="shared" si="18"/>
        <v>34.5</v>
      </c>
      <c r="AS32" s="134">
        <f t="shared" si="18"/>
        <v>66.92</v>
      </c>
      <c r="AT32" s="134">
        <f t="shared" si="18"/>
        <v>98.5</v>
      </c>
      <c r="AU32" s="134">
        <f t="shared" si="18"/>
        <v>120.77200000000001</v>
      </c>
      <c r="AV32" s="134">
        <f t="shared" si="18"/>
        <v>0</v>
      </c>
      <c r="AW32" s="134">
        <f t="shared" si="18"/>
        <v>0</v>
      </c>
      <c r="AX32" s="134">
        <f t="shared" si="18"/>
        <v>0</v>
      </c>
      <c r="AY32" s="134">
        <f t="shared" si="18"/>
        <v>1.3038509999999999</v>
      </c>
      <c r="AZ32" s="134">
        <f t="shared" si="18"/>
        <v>1.3038509999999999</v>
      </c>
      <c r="BA32" s="134">
        <f t="shared" si="18"/>
        <v>459.82959599999998</v>
      </c>
      <c r="BB32" s="134">
        <f t="shared" si="18"/>
        <v>94.32</v>
      </c>
      <c r="BC32" s="134">
        <f t="shared" si="18"/>
        <v>50.513649999999998</v>
      </c>
      <c r="BD32" s="134">
        <f t="shared" si="18"/>
        <v>564.902151</v>
      </c>
      <c r="BE32" s="134">
        <f t="shared" si="18"/>
        <v>1170.869248</v>
      </c>
    </row>
    <row r="33" spans="1:57" s="141" customFormat="1" ht="31.5" x14ac:dyDescent="0.25">
      <c r="A33" s="135"/>
      <c r="B33" s="136" t="s">
        <v>61</v>
      </c>
      <c r="C33" s="137">
        <v>0</v>
      </c>
      <c r="D33" s="137">
        <v>0</v>
      </c>
      <c r="E33" s="137">
        <v>25</v>
      </c>
      <c r="F33" s="137">
        <v>0.27</v>
      </c>
      <c r="G33" s="137">
        <v>0</v>
      </c>
      <c r="H33" s="137">
        <v>0</v>
      </c>
      <c r="I33" s="137">
        <v>0</v>
      </c>
      <c r="J33" s="137">
        <v>0</v>
      </c>
      <c r="K33" s="137">
        <v>25</v>
      </c>
      <c r="L33" s="137">
        <v>0</v>
      </c>
      <c r="M33" s="137">
        <f t="shared" ref="M33:N46" si="19">C33+E33+G33+I33+K33</f>
        <v>50</v>
      </c>
      <c r="N33" s="137">
        <f t="shared" si="19"/>
        <v>0.27</v>
      </c>
      <c r="O33" s="137">
        <v>0</v>
      </c>
      <c r="P33" s="137">
        <v>0</v>
      </c>
      <c r="Q33" s="137">
        <v>0</v>
      </c>
      <c r="R33" s="137">
        <v>0</v>
      </c>
      <c r="S33" s="137">
        <v>0</v>
      </c>
      <c r="T33" s="137">
        <v>0</v>
      </c>
      <c r="U33" s="137">
        <v>0</v>
      </c>
      <c r="V33" s="137">
        <v>0</v>
      </c>
      <c r="W33" s="137">
        <v>0</v>
      </c>
      <c r="X33" s="137">
        <v>0</v>
      </c>
      <c r="Y33" s="137">
        <v>0</v>
      </c>
      <c r="Z33" s="137">
        <v>0</v>
      </c>
      <c r="AA33" s="137">
        <v>0</v>
      </c>
      <c r="AB33" s="137">
        <v>0</v>
      </c>
      <c r="AC33" s="137">
        <v>0</v>
      </c>
      <c r="AD33" s="137">
        <v>0</v>
      </c>
      <c r="AE33" s="137">
        <v>0</v>
      </c>
      <c r="AF33" s="137">
        <v>0</v>
      </c>
      <c r="AG33" s="138">
        <v>0</v>
      </c>
      <c r="AH33" s="137">
        <f t="shared" ref="AH33:AI46" si="20">C33</f>
        <v>0</v>
      </c>
      <c r="AI33" s="137">
        <f t="shared" si="20"/>
        <v>0</v>
      </c>
      <c r="AJ33" s="137">
        <f t="shared" ref="AJ33:AK46" si="21">AB33+AD33+AF33+AH33</f>
        <v>0</v>
      </c>
      <c r="AK33" s="137">
        <f t="shared" si="21"/>
        <v>0</v>
      </c>
      <c r="AL33" s="139">
        <f t="shared" ref="AL33:AS46" si="22">E33</f>
        <v>25</v>
      </c>
      <c r="AM33" s="139">
        <f t="shared" si="22"/>
        <v>0.27</v>
      </c>
      <c r="AN33" s="139">
        <f t="shared" si="22"/>
        <v>0</v>
      </c>
      <c r="AO33" s="139">
        <f t="shared" si="22"/>
        <v>0</v>
      </c>
      <c r="AP33" s="139">
        <f t="shared" si="22"/>
        <v>0</v>
      </c>
      <c r="AQ33" s="139">
        <f t="shared" si="22"/>
        <v>0</v>
      </c>
      <c r="AR33" s="139">
        <f t="shared" si="22"/>
        <v>25</v>
      </c>
      <c r="AS33" s="139">
        <f t="shared" si="22"/>
        <v>0</v>
      </c>
      <c r="AT33" s="139">
        <f t="shared" ref="AT33:AU46" si="23">AJ33+AL33+AN33+AP33+AR33</f>
        <v>50</v>
      </c>
      <c r="AU33" s="139">
        <f t="shared" si="23"/>
        <v>0.27</v>
      </c>
      <c r="AV33" s="139">
        <v>0</v>
      </c>
      <c r="AW33" s="139">
        <v>0</v>
      </c>
      <c r="AX33" s="139">
        <v>0</v>
      </c>
      <c r="AY33" s="139">
        <v>0</v>
      </c>
      <c r="AZ33" s="139">
        <f t="shared" ref="AZ33:AZ46" si="24">SUM(AV33:AY33)</f>
        <v>0</v>
      </c>
      <c r="BA33" s="140">
        <v>244.71033599999998</v>
      </c>
      <c r="BB33" s="140">
        <v>0</v>
      </c>
      <c r="BC33" s="140">
        <v>0</v>
      </c>
      <c r="BD33" s="140">
        <v>95.381930000000011</v>
      </c>
      <c r="BE33" s="131">
        <f t="shared" ref="BE33:BE46" si="25">SUM(AZ33:BD33)</f>
        <v>340.092266</v>
      </c>
    </row>
    <row r="34" spans="1:57" s="141" customFormat="1" ht="78.75" x14ac:dyDescent="0.25">
      <c r="A34" s="135"/>
      <c r="B34" s="136" t="s">
        <v>62</v>
      </c>
      <c r="C34" s="137">
        <v>0</v>
      </c>
      <c r="D34" s="137">
        <v>0</v>
      </c>
      <c r="E34" s="137">
        <v>16</v>
      </c>
      <c r="F34" s="137">
        <v>3.19</v>
      </c>
      <c r="G34" s="137">
        <v>16</v>
      </c>
      <c r="H34" s="137">
        <v>0</v>
      </c>
      <c r="I34" s="137">
        <v>0</v>
      </c>
      <c r="J34" s="137">
        <v>0</v>
      </c>
      <c r="K34" s="137">
        <v>0</v>
      </c>
      <c r="L34" s="137">
        <v>0</v>
      </c>
      <c r="M34" s="137">
        <f t="shared" si="19"/>
        <v>32</v>
      </c>
      <c r="N34" s="137">
        <f t="shared" si="19"/>
        <v>3.19</v>
      </c>
      <c r="O34" s="137">
        <v>0</v>
      </c>
      <c r="P34" s="137">
        <v>0</v>
      </c>
      <c r="Q34" s="137">
        <v>0</v>
      </c>
      <c r="R34" s="137">
        <v>0</v>
      </c>
      <c r="S34" s="137">
        <v>0</v>
      </c>
      <c r="T34" s="137">
        <v>0</v>
      </c>
      <c r="U34" s="137">
        <v>0</v>
      </c>
      <c r="V34" s="137">
        <v>0</v>
      </c>
      <c r="W34" s="137">
        <v>0</v>
      </c>
      <c r="X34" s="137">
        <v>0</v>
      </c>
      <c r="Y34" s="137">
        <v>0</v>
      </c>
      <c r="Z34" s="137">
        <v>0</v>
      </c>
      <c r="AA34" s="137">
        <v>0</v>
      </c>
      <c r="AB34" s="137">
        <v>0</v>
      </c>
      <c r="AC34" s="137">
        <v>0</v>
      </c>
      <c r="AD34" s="137">
        <v>0</v>
      </c>
      <c r="AE34" s="137">
        <v>0</v>
      </c>
      <c r="AF34" s="137">
        <v>0</v>
      </c>
      <c r="AG34" s="138">
        <v>0</v>
      </c>
      <c r="AH34" s="137">
        <f t="shared" si="20"/>
        <v>0</v>
      </c>
      <c r="AI34" s="137">
        <f t="shared" si="20"/>
        <v>0</v>
      </c>
      <c r="AJ34" s="137">
        <f t="shared" si="21"/>
        <v>0</v>
      </c>
      <c r="AK34" s="137">
        <f t="shared" si="21"/>
        <v>0</v>
      </c>
      <c r="AL34" s="139">
        <f t="shared" si="22"/>
        <v>16</v>
      </c>
      <c r="AM34" s="139">
        <f t="shared" si="22"/>
        <v>3.19</v>
      </c>
      <c r="AN34" s="139">
        <f t="shared" si="22"/>
        <v>16</v>
      </c>
      <c r="AO34" s="139">
        <f t="shared" si="22"/>
        <v>0</v>
      </c>
      <c r="AP34" s="139">
        <f t="shared" si="22"/>
        <v>0</v>
      </c>
      <c r="AQ34" s="139">
        <f t="shared" si="22"/>
        <v>0</v>
      </c>
      <c r="AR34" s="139">
        <f t="shared" si="22"/>
        <v>0</v>
      </c>
      <c r="AS34" s="139">
        <f t="shared" si="22"/>
        <v>0</v>
      </c>
      <c r="AT34" s="139">
        <f t="shared" si="23"/>
        <v>32</v>
      </c>
      <c r="AU34" s="139">
        <f t="shared" si="23"/>
        <v>3.19</v>
      </c>
      <c r="AV34" s="139">
        <v>0</v>
      </c>
      <c r="AW34" s="139">
        <v>0</v>
      </c>
      <c r="AX34" s="139">
        <v>0</v>
      </c>
      <c r="AY34" s="139">
        <v>0</v>
      </c>
      <c r="AZ34" s="139">
        <f t="shared" si="24"/>
        <v>0</v>
      </c>
      <c r="BA34" s="140">
        <v>200.59168</v>
      </c>
      <c r="BB34" s="140">
        <v>94.32</v>
      </c>
      <c r="BC34" s="140">
        <v>0</v>
      </c>
      <c r="BD34" s="140">
        <v>0</v>
      </c>
      <c r="BE34" s="131">
        <f t="shared" si="25"/>
        <v>294.91167999999999</v>
      </c>
    </row>
    <row r="35" spans="1:57" s="141" customFormat="1" ht="31.5" x14ac:dyDescent="0.25">
      <c r="A35" s="135"/>
      <c r="B35" s="136" t="s">
        <v>63</v>
      </c>
      <c r="C35" s="137">
        <v>0</v>
      </c>
      <c r="D35" s="137">
        <v>0</v>
      </c>
      <c r="E35" s="137">
        <v>0</v>
      </c>
      <c r="F35" s="137">
        <v>0</v>
      </c>
      <c r="G35" s="137">
        <v>0</v>
      </c>
      <c r="H35" s="137">
        <v>0</v>
      </c>
      <c r="I35" s="137">
        <v>0</v>
      </c>
      <c r="J35" s="137">
        <v>0</v>
      </c>
      <c r="K35" s="137">
        <v>0</v>
      </c>
      <c r="L35" s="137">
        <v>2.4</v>
      </c>
      <c r="M35" s="137">
        <f t="shared" si="19"/>
        <v>0</v>
      </c>
      <c r="N35" s="137">
        <f t="shared" si="19"/>
        <v>2.4</v>
      </c>
      <c r="O35" s="137">
        <v>0</v>
      </c>
      <c r="P35" s="137">
        <v>0</v>
      </c>
      <c r="Q35" s="137">
        <v>0</v>
      </c>
      <c r="R35" s="137">
        <v>0</v>
      </c>
      <c r="S35" s="137">
        <v>0</v>
      </c>
      <c r="T35" s="137">
        <v>0</v>
      </c>
      <c r="U35" s="137">
        <v>0</v>
      </c>
      <c r="V35" s="137">
        <v>0</v>
      </c>
      <c r="W35" s="137">
        <v>0</v>
      </c>
      <c r="X35" s="137">
        <v>0</v>
      </c>
      <c r="Y35" s="137">
        <v>0</v>
      </c>
      <c r="Z35" s="137">
        <v>0</v>
      </c>
      <c r="AA35" s="137">
        <v>0</v>
      </c>
      <c r="AB35" s="137">
        <v>0</v>
      </c>
      <c r="AC35" s="137">
        <v>0</v>
      </c>
      <c r="AD35" s="137">
        <v>0</v>
      </c>
      <c r="AE35" s="137">
        <v>0</v>
      </c>
      <c r="AF35" s="137">
        <v>0</v>
      </c>
      <c r="AG35" s="138">
        <v>0</v>
      </c>
      <c r="AH35" s="137">
        <f t="shared" si="20"/>
        <v>0</v>
      </c>
      <c r="AI35" s="137">
        <f t="shared" si="20"/>
        <v>0</v>
      </c>
      <c r="AJ35" s="137">
        <f t="shared" si="21"/>
        <v>0</v>
      </c>
      <c r="AK35" s="137">
        <f t="shared" si="21"/>
        <v>0</v>
      </c>
      <c r="AL35" s="139">
        <f t="shared" si="22"/>
        <v>0</v>
      </c>
      <c r="AM35" s="139">
        <f t="shared" si="22"/>
        <v>0</v>
      </c>
      <c r="AN35" s="139">
        <f t="shared" si="22"/>
        <v>0</v>
      </c>
      <c r="AO35" s="139">
        <f t="shared" si="22"/>
        <v>0</v>
      </c>
      <c r="AP35" s="139">
        <f t="shared" si="22"/>
        <v>0</v>
      </c>
      <c r="AQ35" s="139">
        <f t="shared" si="22"/>
        <v>0</v>
      </c>
      <c r="AR35" s="139">
        <f t="shared" si="22"/>
        <v>0</v>
      </c>
      <c r="AS35" s="139">
        <f t="shared" si="22"/>
        <v>2.4</v>
      </c>
      <c r="AT35" s="139">
        <f t="shared" si="23"/>
        <v>0</v>
      </c>
      <c r="AU35" s="139">
        <f t="shared" si="23"/>
        <v>2.4</v>
      </c>
      <c r="AV35" s="139">
        <v>0</v>
      </c>
      <c r="AW35" s="139">
        <v>0</v>
      </c>
      <c r="AX35" s="139">
        <v>0</v>
      </c>
      <c r="AY35" s="139">
        <v>0</v>
      </c>
      <c r="AZ35" s="139">
        <f t="shared" si="24"/>
        <v>0</v>
      </c>
      <c r="BA35" s="140">
        <v>0</v>
      </c>
      <c r="BB35" s="140">
        <v>0</v>
      </c>
      <c r="BC35" s="140">
        <v>0</v>
      </c>
      <c r="BD35" s="140">
        <v>17.624562999999998</v>
      </c>
      <c r="BE35" s="131">
        <f t="shared" si="25"/>
        <v>17.624562999999998</v>
      </c>
    </row>
    <row r="36" spans="1:57" s="141" customFormat="1" ht="31.5" x14ac:dyDescent="0.25">
      <c r="A36" s="135"/>
      <c r="B36" s="136" t="s">
        <v>64</v>
      </c>
      <c r="C36" s="137">
        <v>0</v>
      </c>
      <c r="D36" s="137">
        <v>0</v>
      </c>
      <c r="E36" s="137">
        <v>0</v>
      </c>
      <c r="F36" s="137">
        <v>0</v>
      </c>
      <c r="G36" s="137">
        <v>0</v>
      </c>
      <c r="H36" s="137">
        <v>0</v>
      </c>
      <c r="I36" s="137">
        <v>0</v>
      </c>
      <c r="J36" s="137">
        <v>0</v>
      </c>
      <c r="K36" s="137">
        <v>0</v>
      </c>
      <c r="L36" s="137">
        <v>0.2</v>
      </c>
      <c r="M36" s="137">
        <f t="shared" si="19"/>
        <v>0</v>
      </c>
      <c r="N36" s="137">
        <f t="shared" si="19"/>
        <v>0.2</v>
      </c>
      <c r="O36" s="137">
        <v>0</v>
      </c>
      <c r="P36" s="137">
        <v>0</v>
      </c>
      <c r="Q36" s="137">
        <v>0</v>
      </c>
      <c r="R36" s="137">
        <v>0</v>
      </c>
      <c r="S36" s="137">
        <v>0</v>
      </c>
      <c r="T36" s="137">
        <v>0</v>
      </c>
      <c r="U36" s="137">
        <v>0</v>
      </c>
      <c r="V36" s="137">
        <v>0</v>
      </c>
      <c r="W36" s="137">
        <v>0</v>
      </c>
      <c r="X36" s="137">
        <v>0</v>
      </c>
      <c r="Y36" s="137">
        <v>0</v>
      </c>
      <c r="Z36" s="137">
        <v>0</v>
      </c>
      <c r="AA36" s="137">
        <v>0</v>
      </c>
      <c r="AB36" s="137">
        <v>0</v>
      </c>
      <c r="AC36" s="137">
        <v>0</v>
      </c>
      <c r="AD36" s="137">
        <v>0</v>
      </c>
      <c r="AE36" s="137">
        <v>0</v>
      </c>
      <c r="AF36" s="137">
        <v>0</v>
      </c>
      <c r="AG36" s="138">
        <v>0</v>
      </c>
      <c r="AH36" s="137">
        <f t="shared" si="20"/>
        <v>0</v>
      </c>
      <c r="AI36" s="137">
        <f t="shared" si="20"/>
        <v>0</v>
      </c>
      <c r="AJ36" s="137">
        <f t="shared" si="21"/>
        <v>0</v>
      </c>
      <c r="AK36" s="137">
        <f t="shared" si="21"/>
        <v>0</v>
      </c>
      <c r="AL36" s="139">
        <f t="shared" si="22"/>
        <v>0</v>
      </c>
      <c r="AM36" s="139">
        <f t="shared" si="22"/>
        <v>0</v>
      </c>
      <c r="AN36" s="139">
        <f t="shared" si="22"/>
        <v>0</v>
      </c>
      <c r="AO36" s="139">
        <f t="shared" si="22"/>
        <v>0</v>
      </c>
      <c r="AP36" s="139">
        <f t="shared" si="22"/>
        <v>0</v>
      </c>
      <c r="AQ36" s="139">
        <f t="shared" si="22"/>
        <v>0</v>
      </c>
      <c r="AR36" s="139">
        <f t="shared" si="22"/>
        <v>0</v>
      </c>
      <c r="AS36" s="139">
        <f t="shared" si="22"/>
        <v>0.2</v>
      </c>
      <c r="AT36" s="139">
        <f t="shared" si="23"/>
        <v>0</v>
      </c>
      <c r="AU36" s="139">
        <f t="shared" si="23"/>
        <v>0.2</v>
      </c>
      <c r="AV36" s="139">
        <v>0</v>
      </c>
      <c r="AW36" s="139">
        <v>0</v>
      </c>
      <c r="AX36" s="139">
        <v>0</v>
      </c>
      <c r="AY36" s="139">
        <v>0</v>
      </c>
      <c r="AZ36" s="139">
        <f t="shared" si="24"/>
        <v>0</v>
      </c>
      <c r="BA36" s="140">
        <v>0</v>
      </c>
      <c r="BB36" s="140">
        <v>0</v>
      </c>
      <c r="BC36" s="140">
        <v>0</v>
      </c>
      <c r="BD36" s="140">
        <v>1.46871</v>
      </c>
      <c r="BE36" s="131">
        <f t="shared" si="25"/>
        <v>1.46871</v>
      </c>
    </row>
    <row r="37" spans="1:57" s="141" customFormat="1" ht="63" x14ac:dyDescent="0.25">
      <c r="A37" s="135"/>
      <c r="B37" s="136" t="s">
        <v>65</v>
      </c>
      <c r="C37" s="137">
        <v>0</v>
      </c>
      <c r="D37" s="137">
        <v>0.60000000000000009</v>
      </c>
      <c r="E37" s="137">
        <v>0</v>
      </c>
      <c r="F37" s="137">
        <v>0</v>
      </c>
      <c r="G37" s="137">
        <v>0</v>
      </c>
      <c r="H37" s="137">
        <v>0</v>
      </c>
      <c r="I37" s="137">
        <v>0</v>
      </c>
      <c r="J37" s="137">
        <v>0</v>
      </c>
      <c r="K37" s="137">
        <v>0</v>
      </c>
      <c r="L37" s="137">
        <v>0</v>
      </c>
      <c r="M37" s="137">
        <f t="shared" si="19"/>
        <v>0</v>
      </c>
      <c r="N37" s="137">
        <f t="shared" si="19"/>
        <v>0.60000000000000009</v>
      </c>
      <c r="O37" s="137">
        <v>0</v>
      </c>
      <c r="P37" s="137">
        <v>0</v>
      </c>
      <c r="Q37" s="137">
        <v>0</v>
      </c>
      <c r="R37" s="137">
        <v>0</v>
      </c>
      <c r="S37" s="137">
        <v>0</v>
      </c>
      <c r="T37" s="137">
        <v>0</v>
      </c>
      <c r="U37" s="137">
        <v>0</v>
      </c>
      <c r="V37" s="137">
        <v>0</v>
      </c>
      <c r="W37" s="137">
        <v>0</v>
      </c>
      <c r="X37" s="137">
        <v>0</v>
      </c>
      <c r="Y37" s="137">
        <v>0</v>
      </c>
      <c r="Z37" s="137">
        <v>0</v>
      </c>
      <c r="AA37" s="137">
        <v>0</v>
      </c>
      <c r="AB37" s="137">
        <v>0</v>
      </c>
      <c r="AC37" s="137">
        <v>0</v>
      </c>
      <c r="AD37" s="137">
        <v>0</v>
      </c>
      <c r="AE37" s="137">
        <v>0</v>
      </c>
      <c r="AF37" s="137">
        <v>0</v>
      </c>
      <c r="AG37" s="138">
        <v>0</v>
      </c>
      <c r="AH37" s="137">
        <f t="shared" si="20"/>
        <v>0</v>
      </c>
      <c r="AI37" s="137">
        <f t="shared" si="20"/>
        <v>0.60000000000000009</v>
      </c>
      <c r="AJ37" s="137">
        <f t="shared" si="21"/>
        <v>0</v>
      </c>
      <c r="AK37" s="137">
        <f t="shared" si="21"/>
        <v>0.60000000000000009</v>
      </c>
      <c r="AL37" s="139">
        <f t="shared" si="22"/>
        <v>0</v>
      </c>
      <c r="AM37" s="139">
        <f t="shared" si="22"/>
        <v>0</v>
      </c>
      <c r="AN37" s="139">
        <f t="shared" si="22"/>
        <v>0</v>
      </c>
      <c r="AO37" s="139">
        <f t="shared" si="22"/>
        <v>0</v>
      </c>
      <c r="AP37" s="139">
        <f t="shared" si="22"/>
        <v>0</v>
      </c>
      <c r="AQ37" s="139">
        <f t="shared" si="22"/>
        <v>0</v>
      </c>
      <c r="AR37" s="139">
        <f t="shared" si="22"/>
        <v>0</v>
      </c>
      <c r="AS37" s="139">
        <f t="shared" si="22"/>
        <v>0</v>
      </c>
      <c r="AT37" s="139">
        <f t="shared" si="23"/>
        <v>0</v>
      </c>
      <c r="AU37" s="139">
        <f t="shared" si="23"/>
        <v>0.60000000000000009</v>
      </c>
      <c r="AV37" s="139">
        <v>0</v>
      </c>
      <c r="AW37" s="139">
        <v>0</v>
      </c>
      <c r="AX37" s="139">
        <v>0</v>
      </c>
      <c r="AY37" s="139">
        <v>0.57476000000000005</v>
      </c>
      <c r="AZ37" s="139">
        <f t="shared" si="24"/>
        <v>0.57476000000000005</v>
      </c>
      <c r="BA37" s="140">
        <v>0</v>
      </c>
      <c r="BB37" s="140">
        <v>0</v>
      </c>
      <c r="BC37" s="140">
        <v>0</v>
      </c>
      <c r="BD37" s="140">
        <v>0</v>
      </c>
      <c r="BE37" s="131">
        <f t="shared" si="25"/>
        <v>0.57476000000000005</v>
      </c>
    </row>
    <row r="38" spans="1:57" s="141" customFormat="1" ht="63" x14ac:dyDescent="0.25">
      <c r="A38" s="135"/>
      <c r="B38" s="136" t="s">
        <v>66</v>
      </c>
      <c r="C38" s="137">
        <v>0</v>
      </c>
      <c r="D38" s="137">
        <v>0.53</v>
      </c>
      <c r="E38" s="137">
        <v>0</v>
      </c>
      <c r="F38" s="137">
        <v>0</v>
      </c>
      <c r="G38" s="137">
        <v>0</v>
      </c>
      <c r="H38" s="137">
        <v>0</v>
      </c>
      <c r="I38" s="137">
        <v>0</v>
      </c>
      <c r="J38" s="137">
        <v>0</v>
      </c>
      <c r="K38" s="137">
        <v>0</v>
      </c>
      <c r="L38" s="137">
        <v>0</v>
      </c>
      <c r="M38" s="137">
        <f t="shared" si="19"/>
        <v>0</v>
      </c>
      <c r="N38" s="137">
        <f t="shared" si="19"/>
        <v>0.53</v>
      </c>
      <c r="O38" s="137">
        <v>0</v>
      </c>
      <c r="P38" s="137">
        <v>0</v>
      </c>
      <c r="Q38" s="137">
        <v>0</v>
      </c>
      <c r="R38" s="137">
        <v>0</v>
      </c>
      <c r="S38" s="137">
        <v>0</v>
      </c>
      <c r="T38" s="137">
        <v>0</v>
      </c>
      <c r="U38" s="137">
        <v>0</v>
      </c>
      <c r="V38" s="137">
        <v>0</v>
      </c>
      <c r="W38" s="137">
        <v>0</v>
      </c>
      <c r="X38" s="137">
        <v>0</v>
      </c>
      <c r="Y38" s="137">
        <v>0</v>
      </c>
      <c r="Z38" s="137">
        <v>0</v>
      </c>
      <c r="AA38" s="137">
        <v>0</v>
      </c>
      <c r="AB38" s="137">
        <v>0</v>
      </c>
      <c r="AC38" s="137">
        <v>0</v>
      </c>
      <c r="AD38" s="137">
        <v>0</v>
      </c>
      <c r="AE38" s="137">
        <v>0</v>
      </c>
      <c r="AF38" s="137">
        <v>0</v>
      </c>
      <c r="AG38" s="138">
        <v>0</v>
      </c>
      <c r="AH38" s="137">
        <f t="shared" si="20"/>
        <v>0</v>
      </c>
      <c r="AI38" s="137">
        <f t="shared" si="20"/>
        <v>0.53</v>
      </c>
      <c r="AJ38" s="137">
        <f t="shared" si="21"/>
        <v>0</v>
      </c>
      <c r="AK38" s="137">
        <f t="shared" si="21"/>
        <v>0.53</v>
      </c>
      <c r="AL38" s="139">
        <f t="shared" si="22"/>
        <v>0</v>
      </c>
      <c r="AM38" s="139">
        <f t="shared" si="22"/>
        <v>0</v>
      </c>
      <c r="AN38" s="139">
        <f t="shared" si="22"/>
        <v>0</v>
      </c>
      <c r="AO38" s="139">
        <f t="shared" si="22"/>
        <v>0</v>
      </c>
      <c r="AP38" s="139">
        <f t="shared" si="22"/>
        <v>0</v>
      </c>
      <c r="AQ38" s="139">
        <f t="shared" si="22"/>
        <v>0</v>
      </c>
      <c r="AR38" s="139">
        <f t="shared" si="22"/>
        <v>0</v>
      </c>
      <c r="AS38" s="139">
        <f t="shared" si="22"/>
        <v>0</v>
      </c>
      <c r="AT38" s="139">
        <f t="shared" si="23"/>
        <v>0</v>
      </c>
      <c r="AU38" s="139">
        <f t="shared" si="23"/>
        <v>0.53</v>
      </c>
      <c r="AV38" s="139">
        <v>0</v>
      </c>
      <c r="AW38" s="139">
        <v>0</v>
      </c>
      <c r="AX38" s="139">
        <v>0</v>
      </c>
      <c r="AY38" s="139">
        <v>0.52039599999999997</v>
      </c>
      <c r="AZ38" s="139">
        <f t="shared" si="24"/>
        <v>0.52039599999999997</v>
      </c>
      <c r="BA38" s="140">
        <v>0</v>
      </c>
      <c r="BB38" s="140">
        <v>0</v>
      </c>
      <c r="BC38" s="140">
        <v>0</v>
      </c>
      <c r="BD38" s="140">
        <v>0</v>
      </c>
      <c r="BE38" s="131">
        <f t="shared" si="25"/>
        <v>0.52039599999999997</v>
      </c>
    </row>
    <row r="39" spans="1:57" s="141" customFormat="1" ht="47.25" x14ac:dyDescent="0.25">
      <c r="A39" s="135"/>
      <c r="B39" s="136" t="s">
        <v>67</v>
      </c>
      <c r="C39" s="137">
        <v>0</v>
      </c>
      <c r="D39" s="137">
        <v>7.0000000000000007E-2</v>
      </c>
      <c r="E39" s="137">
        <v>0</v>
      </c>
      <c r="F39" s="137">
        <v>0</v>
      </c>
      <c r="G39" s="137">
        <v>0</v>
      </c>
      <c r="H39" s="137">
        <v>0</v>
      </c>
      <c r="I39" s="137">
        <v>0</v>
      </c>
      <c r="J39" s="137">
        <v>0</v>
      </c>
      <c r="K39" s="137">
        <v>0</v>
      </c>
      <c r="L39" s="137">
        <v>0</v>
      </c>
      <c r="M39" s="137">
        <f t="shared" si="19"/>
        <v>0</v>
      </c>
      <c r="N39" s="137">
        <f t="shared" si="19"/>
        <v>7.0000000000000007E-2</v>
      </c>
      <c r="O39" s="137">
        <v>0</v>
      </c>
      <c r="P39" s="137">
        <v>0</v>
      </c>
      <c r="Q39" s="137">
        <v>0</v>
      </c>
      <c r="R39" s="137">
        <v>0</v>
      </c>
      <c r="S39" s="137">
        <v>0</v>
      </c>
      <c r="T39" s="137">
        <v>0</v>
      </c>
      <c r="U39" s="137">
        <v>0</v>
      </c>
      <c r="V39" s="137">
        <v>0</v>
      </c>
      <c r="W39" s="137">
        <v>0</v>
      </c>
      <c r="X39" s="137">
        <v>0</v>
      </c>
      <c r="Y39" s="137">
        <v>0</v>
      </c>
      <c r="Z39" s="137">
        <v>0</v>
      </c>
      <c r="AA39" s="137">
        <v>0</v>
      </c>
      <c r="AB39" s="137">
        <v>0</v>
      </c>
      <c r="AC39" s="137">
        <v>0</v>
      </c>
      <c r="AD39" s="137">
        <v>0</v>
      </c>
      <c r="AE39" s="137">
        <v>0</v>
      </c>
      <c r="AF39" s="137">
        <v>0</v>
      </c>
      <c r="AG39" s="138">
        <v>0</v>
      </c>
      <c r="AH39" s="137">
        <f t="shared" si="20"/>
        <v>0</v>
      </c>
      <c r="AI39" s="137">
        <f t="shared" si="20"/>
        <v>7.0000000000000007E-2</v>
      </c>
      <c r="AJ39" s="137">
        <f t="shared" si="21"/>
        <v>0</v>
      </c>
      <c r="AK39" s="137">
        <f t="shared" si="21"/>
        <v>7.0000000000000007E-2</v>
      </c>
      <c r="AL39" s="139">
        <f t="shared" si="22"/>
        <v>0</v>
      </c>
      <c r="AM39" s="139">
        <f t="shared" si="22"/>
        <v>0</v>
      </c>
      <c r="AN39" s="139">
        <f t="shared" si="22"/>
        <v>0</v>
      </c>
      <c r="AO39" s="139">
        <f t="shared" si="22"/>
        <v>0</v>
      </c>
      <c r="AP39" s="139">
        <f t="shared" si="22"/>
        <v>0</v>
      </c>
      <c r="AQ39" s="139">
        <f t="shared" si="22"/>
        <v>0</v>
      </c>
      <c r="AR39" s="139">
        <f t="shared" si="22"/>
        <v>0</v>
      </c>
      <c r="AS39" s="139">
        <f t="shared" si="22"/>
        <v>0</v>
      </c>
      <c r="AT39" s="139">
        <f t="shared" si="23"/>
        <v>0</v>
      </c>
      <c r="AU39" s="139">
        <f t="shared" si="23"/>
        <v>7.0000000000000007E-2</v>
      </c>
      <c r="AV39" s="139">
        <v>0</v>
      </c>
      <c r="AW39" s="139">
        <v>0</v>
      </c>
      <c r="AX39" s="139">
        <v>0</v>
      </c>
      <c r="AY39" s="139">
        <v>6.5737000000000004E-2</v>
      </c>
      <c r="AZ39" s="139">
        <f t="shared" si="24"/>
        <v>6.5737000000000004E-2</v>
      </c>
      <c r="BA39" s="140">
        <v>0</v>
      </c>
      <c r="BB39" s="140">
        <v>0</v>
      </c>
      <c r="BC39" s="140">
        <v>0</v>
      </c>
      <c r="BD39" s="140">
        <v>0</v>
      </c>
      <c r="BE39" s="131">
        <f t="shared" si="25"/>
        <v>6.5737000000000004E-2</v>
      </c>
    </row>
    <row r="40" spans="1:57" s="141" customFormat="1" ht="47.25" x14ac:dyDescent="0.25">
      <c r="A40" s="135"/>
      <c r="B40" s="136" t="s">
        <v>68</v>
      </c>
      <c r="C40" s="137">
        <v>0</v>
      </c>
      <c r="D40" s="137">
        <v>0.05</v>
      </c>
      <c r="E40" s="137">
        <v>0</v>
      </c>
      <c r="F40" s="137">
        <v>0</v>
      </c>
      <c r="G40" s="137">
        <v>0</v>
      </c>
      <c r="H40" s="137">
        <v>0</v>
      </c>
      <c r="I40" s="137">
        <v>0</v>
      </c>
      <c r="J40" s="137">
        <v>0</v>
      </c>
      <c r="K40" s="137">
        <v>0</v>
      </c>
      <c r="L40" s="137">
        <v>0</v>
      </c>
      <c r="M40" s="137">
        <f t="shared" si="19"/>
        <v>0</v>
      </c>
      <c r="N40" s="137">
        <f t="shared" si="19"/>
        <v>0.05</v>
      </c>
      <c r="O40" s="137">
        <v>0</v>
      </c>
      <c r="P40" s="137">
        <v>0</v>
      </c>
      <c r="Q40" s="137">
        <v>0</v>
      </c>
      <c r="R40" s="137">
        <v>0</v>
      </c>
      <c r="S40" s="137">
        <v>0</v>
      </c>
      <c r="T40" s="137">
        <v>0</v>
      </c>
      <c r="U40" s="137">
        <v>0</v>
      </c>
      <c r="V40" s="137">
        <v>0</v>
      </c>
      <c r="W40" s="137">
        <v>0</v>
      </c>
      <c r="X40" s="137">
        <v>0</v>
      </c>
      <c r="Y40" s="137">
        <v>0</v>
      </c>
      <c r="Z40" s="137">
        <v>0</v>
      </c>
      <c r="AA40" s="137">
        <v>0</v>
      </c>
      <c r="AB40" s="137">
        <v>0</v>
      </c>
      <c r="AC40" s="137">
        <v>0</v>
      </c>
      <c r="AD40" s="137">
        <v>0</v>
      </c>
      <c r="AE40" s="137">
        <v>0</v>
      </c>
      <c r="AF40" s="137">
        <v>0</v>
      </c>
      <c r="AG40" s="138">
        <v>0</v>
      </c>
      <c r="AH40" s="137">
        <f t="shared" si="20"/>
        <v>0</v>
      </c>
      <c r="AI40" s="137">
        <f t="shared" si="20"/>
        <v>0.05</v>
      </c>
      <c r="AJ40" s="137">
        <f t="shared" si="21"/>
        <v>0</v>
      </c>
      <c r="AK40" s="137">
        <f t="shared" si="21"/>
        <v>0.05</v>
      </c>
      <c r="AL40" s="139">
        <f t="shared" si="22"/>
        <v>0</v>
      </c>
      <c r="AM40" s="139">
        <f t="shared" si="22"/>
        <v>0</v>
      </c>
      <c r="AN40" s="139">
        <f t="shared" si="22"/>
        <v>0</v>
      </c>
      <c r="AO40" s="139">
        <f t="shared" si="22"/>
        <v>0</v>
      </c>
      <c r="AP40" s="139">
        <f t="shared" si="22"/>
        <v>0</v>
      </c>
      <c r="AQ40" s="139">
        <f t="shared" si="22"/>
        <v>0</v>
      </c>
      <c r="AR40" s="139">
        <f t="shared" si="22"/>
        <v>0</v>
      </c>
      <c r="AS40" s="139">
        <f t="shared" si="22"/>
        <v>0</v>
      </c>
      <c r="AT40" s="139">
        <f t="shared" si="23"/>
        <v>0</v>
      </c>
      <c r="AU40" s="139">
        <f t="shared" si="23"/>
        <v>0.05</v>
      </c>
      <c r="AV40" s="139">
        <v>0</v>
      </c>
      <c r="AW40" s="139">
        <v>0</v>
      </c>
      <c r="AX40" s="139">
        <v>0</v>
      </c>
      <c r="AY40" s="139">
        <v>4.8687000000000001E-2</v>
      </c>
      <c r="AZ40" s="139">
        <f t="shared" si="24"/>
        <v>4.8687000000000001E-2</v>
      </c>
      <c r="BA40" s="140">
        <v>0</v>
      </c>
      <c r="BB40" s="140">
        <v>0</v>
      </c>
      <c r="BC40" s="140">
        <v>0</v>
      </c>
      <c r="BD40" s="140">
        <v>0</v>
      </c>
      <c r="BE40" s="131">
        <f t="shared" si="25"/>
        <v>4.8687000000000001E-2</v>
      </c>
    </row>
    <row r="41" spans="1:57" s="141" customFormat="1" ht="47.25" x14ac:dyDescent="0.25">
      <c r="A41" s="135"/>
      <c r="B41" s="136" t="s">
        <v>69</v>
      </c>
      <c r="C41" s="137">
        <v>0</v>
      </c>
      <c r="D41" s="137">
        <v>2.5000000000000001E-2</v>
      </c>
      <c r="E41" s="137">
        <v>0</v>
      </c>
      <c r="F41" s="137">
        <v>0</v>
      </c>
      <c r="G41" s="137">
        <v>0</v>
      </c>
      <c r="H41" s="137">
        <v>0</v>
      </c>
      <c r="I41" s="137">
        <v>0</v>
      </c>
      <c r="J41" s="137">
        <v>0</v>
      </c>
      <c r="K41" s="137">
        <v>0</v>
      </c>
      <c r="L41" s="137">
        <v>0</v>
      </c>
      <c r="M41" s="137">
        <f t="shared" si="19"/>
        <v>0</v>
      </c>
      <c r="N41" s="137">
        <f t="shared" si="19"/>
        <v>2.5000000000000001E-2</v>
      </c>
      <c r="O41" s="137">
        <v>0</v>
      </c>
      <c r="P41" s="137">
        <v>0</v>
      </c>
      <c r="Q41" s="137">
        <v>0</v>
      </c>
      <c r="R41" s="137">
        <v>0</v>
      </c>
      <c r="S41" s="137">
        <v>0</v>
      </c>
      <c r="T41" s="137">
        <v>0</v>
      </c>
      <c r="U41" s="137">
        <v>0</v>
      </c>
      <c r="V41" s="137">
        <v>0</v>
      </c>
      <c r="W41" s="137">
        <v>0</v>
      </c>
      <c r="X41" s="137">
        <v>0</v>
      </c>
      <c r="Y41" s="137">
        <v>0</v>
      </c>
      <c r="Z41" s="137">
        <v>0</v>
      </c>
      <c r="AA41" s="137">
        <v>0</v>
      </c>
      <c r="AB41" s="137">
        <v>0</v>
      </c>
      <c r="AC41" s="137">
        <v>0</v>
      </c>
      <c r="AD41" s="137">
        <v>0</v>
      </c>
      <c r="AE41" s="137">
        <v>0</v>
      </c>
      <c r="AF41" s="137">
        <v>0</v>
      </c>
      <c r="AG41" s="138">
        <v>0</v>
      </c>
      <c r="AH41" s="137">
        <f t="shared" si="20"/>
        <v>0</v>
      </c>
      <c r="AI41" s="137">
        <f t="shared" si="20"/>
        <v>2.5000000000000001E-2</v>
      </c>
      <c r="AJ41" s="137">
        <f t="shared" si="21"/>
        <v>0</v>
      </c>
      <c r="AK41" s="137">
        <f t="shared" si="21"/>
        <v>2.5000000000000001E-2</v>
      </c>
      <c r="AL41" s="139">
        <f t="shared" si="22"/>
        <v>0</v>
      </c>
      <c r="AM41" s="139">
        <f t="shared" si="22"/>
        <v>0</v>
      </c>
      <c r="AN41" s="139">
        <f t="shared" si="22"/>
        <v>0</v>
      </c>
      <c r="AO41" s="139">
        <f t="shared" si="22"/>
        <v>0</v>
      </c>
      <c r="AP41" s="139">
        <f t="shared" si="22"/>
        <v>0</v>
      </c>
      <c r="AQ41" s="139">
        <f t="shared" si="22"/>
        <v>0</v>
      </c>
      <c r="AR41" s="139">
        <f t="shared" si="22"/>
        <v>0</v>
      </c>
      <c r="AS41" s="139">
        <f t="shared" si="22"/>
        <v>0</v>
      </c>
      <c r="AT41" s="139">
        <f t="shared" si="23"/>
        <v>0</v>
      </c>
      <c r="AU41" s="139">
        <f t="shared" si="23"/>
        <v>2.5000000000000001E-2</v>
      </c>
      <c r="AV41" s="139">
        <v>0</v>
      </c>
      <c r="AW41" s="139">
        <v>0</v>
      </c>
      <c r="AX41" s="139">
        <v>0</v>
      </c>
      <c r="AY41" s="139">
        <v>7.1751999999999996E-2</v>
      </c>
      <c r="AZ41" s="139">
        <f t="shared" si="24"/>
        <v>7.1751999999999996E-2</v>
      </c>
      <c r="BA41" s="140">
        <v>0</v>
      </c>
      <c r="BB41" s="140">
        <v>0</v>
      </c>
      <c r="BC41" s="140">
        <v>0</v>
      </c>
      <c r="BD41" s="140">
        <v>0</v>
      </c>
      <c r="BE41" s="131">
        <f t="shared" si="25"/>
        <v>7.1751999999999996E-2</v>
      </c>
    </row>
    <row r="42" spans="1:57" s="141" customFormat="1" ht="31.5" x14ac:dyDescent="0.25">
      <c r="A42" s="135"/>
      <c r="B42" s="136" t="s">
        <v>70</v>
      </c>
      <c r="C42" s="137">
        <v>0</v>
      </c>
      <c r="D42" s="137">
        <v>8.6999999999999994E-2</v>
      </c>
      <c r="E42" s="137">
        <v>0</v>
      </c>
      <c r="F42" s="137">
        <v>0</v>
      </c>
      <c r="G42" s="137">
        <v>0</v>
      </c>
      <c r="H42" s="137">
        <v>0</v>
      </c>
      <c r="I42" s="137">
        <v>0</v>
      </c>
      <c r="J42" s="137">
        <v>0</v>
      </c>
      <c r="K42" s="137">
        <v>0</v>
      </c>
      <c r="L42" s="137">
        <v>0</v>
      </c>
      <c r="M42" s="137">
        <f t="shared" si="19"/>
        <v>0</v>
      </c>
      <c r="N42" s="137">
        <f t="shared" si="19"/>
        <v>8.6999999999999994E-2</v>
      </c>
      <c r="O42" s="137">
        <v>0</v>
      </c>
      <c r="P42" s="137">
        <v>0</v>
      </c>
      <c r="Q42" s="137">
        <v>0</v>
      </c>
      <c r="R42" s="137">
        <v>0</v>
      </c>
      <c r="S42" s="137">
        <v>0</v>
      </c>
      <c r="T42" s="137">
        <v>0</v>
      </c>
      <c r="U42" s="137">
        <v>0</v>
      </c>
      <c r="V42" s="137">
        <v>0</v>
      </c>
      <c r="W42" s="137">
        <v>0</v>
      </c>
      <c r="X42" s="137">
        <v>0</v>
      </c>
      <c r="Y42" s="137">
        <v>0</v>
      </c>
      <c r="Z42" s="137">
        <v>0</v>
      </c>
      <c r="AA42" s="137">
        <v>0</v>
      </c>
      <c r="AB42" s="137">
        <v>0</v>
      </c>
      <c r="AC42" s="137">
        <v>0</v>
      </c>
      <c r="AD42" s="137">
        <v>0</v>
      </c>
      <c r="AE42" s="137">
        <v>0</v>
      </c>
      <c r="AF42" s="137">
        <v>0</v>
      </c>
      <c r="AG42" s="138">
        <v>0</v>
      </c>
      <c r="AH42" s="137">
        <f t="shared" si="20"/>
        <v>0</v>
      </c>
      <c r="AI42" s="137">
        <f t="shared" si="20"/>
        <v>8.6999999999999994E-2</v>
      </c>
      <c r="AJ42" s="137">
        <f t="shared" si="21"/>
        <v>0</v>
      </c>
      <c r="AK42" s="137">
        <f t="shared" si="21"/>
        <v>8.6999999999999994E-2</v>
      </c>
      <c r="AL42" s="139">
        <f t="shared" si="22"/>
        <v>0</v>
      </c>
      <c r="AM42" s="139">
        <f t="shared" si="22"/>
        <v>0</v>
      </c>
      <c r="AN42" s="139">
        <f t="shared" si="22"/>
        <v>0</v>
      </c>
      <c r="AO42" s="139">
        <f t="shared" si="22"/>
        <v>0</v>
      </c>
      <c r="AP42" s="139">
        <f t="shared" si="22"/>
        <v>0</v>
      </c>
      <c r="AQ42" s="139">
        <f t="shared" si="22"/>
        <v>0</v>
      </c>
      <c r="AR42" s="139">
        <f t="shared" si="22"/>
        <v>0</v>
      </c>
      <c r="AS42" s="139">
        <f t="shared" si="22"/>
        <v>0</v>
      </c>
      <c r="AT42" s="139">
        <f t="shared" si="23"/>
        <v>0</v>
      </c>
      <c r="AU42" s="139">
        <f t="shared" si="23"/>
        <v>8.6999999999999994E-2</v>
      </c>
      <c r="AV42" s="139">
        <v>0</v>
      </c>
      <c r="AW42" s="139">
        <v>0</v>
      </c>
      <c r="AX42" s="139">
        <v>0</v>
      </c>
      <c r="AY42" s="139">
        <v>2.2519000000000001E-2</v>
      </c>
      <c r="AZ42" s="139">
        <f t="shared" si="24"/>
        <v>2.2519000000000001E-2</v>
      </c>
      <c r="BA42" s="140">
        <v>0</v>
      </c>
      <c r="BB42" s="140">
        <v>0</v>
      </c>
      <c r="BC42" s="140">
        <v>0</v>
      </c>
      <c r="BD42" s="140">
        <v>0</v>
      </c>
      <c r="BE42" s="131">
        <f t="shared" si="25"/>
        <v>2.2519000000000001E-2</v>
      </c>
    </row>
    <row r="43" spans="1:57" s="141" customFormat="1" x14ac:dyDescent="0.25">
      <c r="A43" s="135"/>
      <c r="B43" s="136" t="s">
        <v>71</v>
      </c>
      <c r="C43" s="137">
        <v>0</v>
      </c>
      <c r="D43" s="137">
        <v>0</v>
      </c>
      <c r="E43" s="137">
        <v>0</v>
      </c>
      <c r="F43" s="137">
        <v>2.61</v>
      </c>
      <c r="G43" s="137">
        <v>0</v>
      </c>
      <c r="H43" s="137">
        <v>0</v>
      </c>
      <c r="I43" s="137">
        <v>0</v>
      </c>
      <c r="J43" s="137">
        <v>7.98</v>
      </c>
      <c r="K43" s="137">
        <v>0</v>
      </c>
      <c r="L43" s="137">
        <v>13.67</v>
      </c>
      <c r="M43" s="137">
        <f t="shared" si="19"/>
        <v>0</v>
      </c>
      <c r="N43" s="137">
        <f t="shared" si="19"/>
        <v>24.259999999999998</v>
      </c>
      <c r="O43" s="137">
        <v>0</v>
      </c>
      <c r="P43" s="137">
        <v>0</v>
      </c>
      <c r="Q43" s="137">
        <v>0</v>
      </c>
      <c r="R43" s="137">
        <v>0</v>
      </c>
      <c r="S43" s="137">
        <v>0</v>
      </c>
      <c r="T43" s="137">
        <v>0</v>
      </c>
      <c r="U43" s="137">
        <v>0</v>
      </c>
      <c r="V43" s="137">
        <v>0</v>
      </c>
      <c r="W43" s="137">
        <v>0</v>
      </c>
      <c r="X43" s="137">
        <v>0</v>
      </c>
      <c r="Y43" s="137">
        <v>0</v>
      </c>
      <c r="Z43" s="137">
        <v>0</v>
      </c>
      <c r="AA43" s="137">
        <v>0</v>
      </c>
      <c r="AB43" s="137">
        <v>0</v>
      </c>
      <c r="AC43" s="137">
        <v>0</v>
      </c>
      <c r="AD43" s="137">
        <v>0</v>
      </c>
      <c r="AE43" s="137">
        <v>0</v>
      </c>
      <c r="AF43" s="137">
        <v>0</v>
      </c>
      <c r="AG43" s="138">
        <v>0</v>
      </c>
      <c r="AH43" s="137">
        <f t="shared" si="20"/>
        <v>0</v>
      </c>
      <c r="AI43" s="137">
        <f t="shared" si="20"/>
        <v>0</v>
      </c>
      <c r="AJ43" s="137">
        <f t="shared" si="21"/>
        <v>0</v>
      </c>
      <c r="AK43" s="137">
        <f t="shared" si="21"/>
        <v>0</v>
      </c>
      <c r="AL43" s="139">
        <f t="shared" si="22"/>
        <v>0</v>
      </c>
      <c r="AM43" s="139">
        <f t="shared" si="22"/>
        <v>2.61</v>
      </c>
      <c r="AN43" s="139">
        <f t="shared" si="22"/>
        <v>0</v>
      </c>
      <c r="AO43" s="139">
        <f t="shared" si="22"/>
        <v>0</v>
      </c>
      <c r="AP43" s="139">
        <f t="shared" si="22"/>
        <v>0</v>
      </c>
      <c r="AQ43" s="139">
        <f t="shared" si="22"/>
        <v>7.98</v>
      </c>
      <c r="AR43" s="139">
        <f t="shared" si="22"/>
        <v>0</v>
      </c>
      <c r="AS43" s="139">
        <f t="shared" si="22"/>
        <v>13.67</v>
      </c>
      <c r="AT43" s="139">
        <f t="shared" si="23"/>
        <v>0</v>
      </c>
      <c r="AU43" s="139">
        <f t="shared" si="23"/>
        <v>24.259999999999998</v>
      </c>
      <c r="AV43" s="139">
        <v>0</v>
      </c>
      <c r="AW43" s="139">
        <v>0</v>
      </c>
      <c r="AX43" s="139">
        <v>0</v>
      </c>
      <c r="AY43" s="139">
        <v>0</v>
      </c>
      <c r="AZ43" s="139">
        <f t="shared" si="24"/>
        <v>0</v>
      </c>
      <c r="BA43" s="140">
        <v>3.74465</v>
      </c>
      <c r="BB43" s="140">
        <v>0</v>
      </c>
      <c r="BC43" s="140">
        <v>12.912292000000001</v>
      </c>
      <c r="BD43" s="140">
        <v>23.247256</v>
      </c>
      <c r="BE43" s="131">
        <f t="shared" si="25"/>
        <v>39.904198000000001</v>
      </c>
    </row>
    <row r="44" spans="1:57" s="141" customFormat="1" x14ac:dyDescent="0.25">
      <c r="A44" s="135"/>
      <c r="B44" s="136" t="s">
        <v>76</v>
      </c>
      <c r="C44" s="137">
        <v>0</v>
      </c>
      <c r="D44" s="137">
        <v>0</v>
      </c>
      <c r="E44" s="137">
        <v>0</v>
      </c>
      <c r="F44" s="137">
        <v>9.2799999999999994</v>
      </c>
      <c r="G44" s="137">
        <v>0</v>
      </c>
      <c r="H44" s="137">
        <v>0</v>
      </c>
      <c r="I44" s="137">
        <v>0</v>
      </c>
      <c r="J44" s="137">
        <v>29.16</v>
      </c>
      <c r="K44" s="137">
        <v>0</v>
      </c>
      <c r="L44" s="137">
        <v>50.65</v>
      </c>
      <c r="M44" s="137">
        <f t="shared" si="19"/>
        <v>0</v>
      </c>
      <c r="N44" s="137">
        <f t="shared" si="19"/>
        <v>89.09</v>
      </c>
      <c r="O44" s="137">
        <v>0</v>
      </c>
      <c r="P44" s="137">
        <v>0</v>
      </c>
      <c r="Q44" s="137">
        <v>0</v>
      </c>
      <c r="R44" s="137">
        <v>0</v>
      </c>
      <c r="S44" s="137">
        <v>0</v>
      </c>
      <c r="T44" s="137">
        <v>0</v>
      </c>
      <c r="U44" s="137">
        <v>0</v>
      </c>
      <c r="V44" s="137">
        <v>0</v>
      </c>
      <c r="W44" s="137">
        <v>0</v>
      </c>
      <c r="X44" s="137">
        <v>0</v>
      </c>
      <c r="Y44" s="137">
        <v>0</v>
      </c>
      <c r="Z44" s="137">
        <v>0</v>
      </c>
      <c r="AA44" s="137">
        <v>0</v>
      </c>
      <c r="AB44" s="137">
        <v>0</v>
      </c>
      <c r="AC44" s="137">
        <v>0</v>
      </c>
      <c r="AD44" s="137">
        <v>0</v>
      </c>
      <c r="AE44" s="137">
        <v>0</v>
      </c>
      <c r="AF44" s="137">
        <v>0</v>
      </c>
      <c r="AG44" s="138">
        <v>0</v>
      </c>
      <c r="AH44" s="137">
        <f t="shared" si="20"/>
        <v>0</v>
      </c>
      <c r="AI44" s="137">
        <f t="shared" si="20"/>
        <v>0</v>
      </c>
      <c r="AJ44" s="137">
        <f t="shared" si="21"/>
        <v>0</v>
      </c>
      <c r="AK44" s="137">
        <f t="shared" si="21"/>
        <v>0</v>
      </c>
      <c r="AL44" s="139">
        <f t="shared" si="22"/>
        <v>0</v>
      </c>
      <c r="AM44" s="139">
        <f t="shared" si="22"/>
        <v>9.2799999999999994</v>
      </c>
      <c r="AN44" s="139">
        <f t="shared" si="22"/>
        <v>0</v>
      </c>
      <c r="AO44" s="139">
        <f t="shared" si="22"/>
        <v>0</v>
      </c>
      <c r="AP44" s="139">
        <f t="shared" si="22"/>
        <v>0</v>
      </c>
      <c r="AQ44" s="139">
        <f t="shared" si="22"/>
        <v>29.16</v>
      </c>
      <c r="AR44" s="139">
        <f t="shared" si="22"/>
        <v>0</v>
      </c>
      <c r="AS44" s="139">
        <f t="shared" si="22"/>
        <v>50.65</v>
      </c>
      <c r="AT44" s="139">
        <f t="shared" si="23"/>
        <v>0</v>
      </c>
      <c r="AU44" s="139">
        <f t="shared" si="23"/>
        <v>89.09</v>
      </c>
      <c r="AV44" s="139">
        <v>0</v>
      </c>
      <c r="AW44" s="139">
        <v>0</v>
      </c>
      <c r="AX44" s="139">
        <v>0</v>
      </c>
      <c r="AY44" s="139">
        <v>0</v>
      </c>
      <c r="AZ44" s="139">
        <f t="shared" si="24"/>
        <v>0</v>
      </c>
      <c r="BA44" s="140">
        <v>6.9340700000000002</v>
      </c>
      <c r="BB44" s="140">
        <v>0</v>
      </c>
      <c r="BC44" s="140">
        <v>24.579169</v>
      </c>
      <c r="BD44" s="140">
        <v>44.878495000000001</v>
      </c>
      <c r="BE44" s="131">
        <f t="shared" si="25"/>
        <v>76.391734</v>
      </c>
    </row>
    <row r="45" spans="1:57" s="141" customFormat="1" x14ac:dyDescent="0.25">
      <c r="A45" s="135"/>
      <c r="B45" s="136" t="s">
        <v>89</v>
      </c>
      <c r="C45" s="137">
        <v>0</v>
      </c>
      <c r="D45" s="137">
        <v>0</v>
      </c>
      <c r="E45" s="137">
        <v>1.75</v>
      </c>
      <c r="F45" s="137">
        <v>0</v>
      </c>
      <c r="G45" s="137">
        <v>0</v>
      </c>
      <c r="H45" s="137">
        <v>0</v>
      </c>
      <c r="I45" s="137">
        <v>5.25</v>
      </c>
      <c r="J45" s="137">
        <v>0</v>
      </c>
      <c r="K45" s="137">
        <v>9.5</v>
      </c>
      <c r="L45" s="137">
        <v>0</v>
      </c>
      <c r="M45" s="137">
        <f t="shared" si="19"/>
        <v>16.5</v>
      </c>
      <c r="N45" s="137">
        <f t="shared" si="19"/>
        <v>0</v>
      </c>
      <c r="O45" s="137">
        <v>0</v>
      </c>
      <c r="P45" s="137">
        <v>0</v>
      </c>
      <c r="Q45" s="137">
        <v>0</v>
      </c>
      <c r="R45" s="137">
        <v>0</v>
      </c>
      <c r="S45" s="137">
        <v>0</v>
      </c>
      <c r="T45" s="137">
        <v>0</v>
      </c>
      <c r="U45" s="137">
        <v>0</v>
      </c>
      <c r="V45" s="137">
        <v>0</v>
      </c>
      <c r="W45" s="137">
        <v>0</v>
      </c>
      <c r="X45" s="137">
        <v>0</v>
      </c>
      <c r="Y45" s="137">
        <v>0</v>
      </c>
      <c r="Z45" s="137">
        <v>0</v>
      </c>
      <c r="AA45" s="137">
        <v>0</v>
      </c>
      <c r="AB45" s="137">
        <v>0</v>
      </c>
      <c r="AC45" s="137">
        <v>0</v>
      </c>
      <c r="AD45" s="137">
        <v>0</v>
      </c>
      <c r="AE45" s="137">
        <v>0</v>
      </c>
      <c r="AF45" s="137">
        <v>0</v>
      </c>
      <c r="AG45" s="138">
        <v>0</v>
      </c>
      <c r="AH45" s="137">
        <f t="shared" si="20"/>
        <v>0</v>
      </c>
      <c r="AI45" s="137">
        <f t="shared" si="20"/>
        <v>0</v>
      </c>
      <c r="AJ45" s="137">
        <f t="shared" si="21"/>
        <v>0</v>
      </c>
      <c r="AK45" s="137">
        <f t="shared" si="21"/>
        <v>0</v>
      </c>
      <c r="AL45" s="139">
        <f t="shared" si="22"/>
        <v>1.75</v>
      </c>
      <c r="AM45" s="139">
        <f t="shared" si="22"/>
        <v>0</v>
      </c>
      <c r="AN45" s="139">
        <f t="shared" si="22"/>
        <v>0</v>
      </c>
      <c r="AO45" s="139">
        <f t="shared" si="22"/>
        <v>0</v>
      </c>
      <c r="AP45" s="139">
        <f t="shared" si="22"/>
        <v>5.25</v>
      </c>
      <c r="AQ45" s="139">
        <f t="shared" si="22"/>
        <v>0</v>
      </c>
      <c r="AR45" s="139">
        <f t="shared" si="22"/>
        <v>9.5</v>
      </c>
      <c r="AS45" s="139">
        <f t="shared" si="22"/>
        <v>0</v>
      </c>
      <c r="AT45" s="139">
        <f t="shared" si="23"/>
        <v>16.5</v>
      </c>
      <c r="AU45" s="139">
        <f t="shared" si="23"/>
        <v>0</v>
      </c>
      <c r="AV45" s="139">
        <v>0</v>
      </c>
      <c r="AW45" s="139">
        <v>0</v>
      </c>
      <c r="AX45" s="139">
        <v>0</v>
      </c>
      <c r="AY45" s="139">
        <v>0</v>
      </c>
      <c r="AZ45" s="139">
        <f t="shared" si="24"/>
        <v>0</v>
      </c>
      <c r="BA45" s="140">
        <v>3.8488600000000002</v>
      </c>
      <c r="BB45" s="140">
        <v>0</v>
      </c>
      <c r="BC45" s="140">
        <v>13.022188999999999</v>
      </c>
      <c r="BD45" s="140">
        <v>24.765720000000002</v>
      </c>
      <c r="BE45" s="131">
        <f t="shared" si="25"/>
        <v>41.636769000000001</v>
      </c>
    </row>
    <row r="46" spans="1:57" s="141" customFormat="1" x14ac:dyDescent="0.25">
      <c r="A46" s="135"/>
      <c r="B46" s="136" t="s">
        <v>96</v>
      </c>
      <c r="C46" s="137">
        <v>0</v>
      </c>
      <c r="D46" s="137">
        <v>0</v>
      </c>
      <c r="E46" s="137">
        <v>0</v>
      </c>
      <c r="F46" s="137">
        <v>0</v>
      </c>
      <c r="G46" s="137">
        <v>0</v>
      </c>
      <c r="H46" s="137">
        <v>0</v>
      </c>
      <c r="I46" s="137">
        <v>0</v>
      </c>
      <c r="J46" s="137">
        <v>0</v>
      </c>
      <c r="K46" s="137">
        <v>0</v>
      </c>
      <c r="L46" s="137">
        <v>0</v>
      </c>
      <c r="M46" s="137">
        <f t="shared" si="19"/>
        <v>0</v>
      </c>
      <c r="N46" s="137">
        <f t="shared" si="19"/>
        <v>0</v>
      </c>
      <c r="O46" s="137">
        <v>0</v>
      </c>
      <c r="P46" s="137">
        <v>0</v>
      </c>
      <c r="Q46" s="137">
        <v>0</v>
      </c>
      <c r="R46" s="137">
        <v>0</v>
      </c>
      <c r="S46" s="137">
        <v>0</v>
      </c>
      <c r="T46" s="137">
        <v>0</v>
      </c>
      <c r="U46" s="137">
        <v>0</v>
      </c>
      <c r="V46" s="137">
        <v>0</v>
      </c>
      <c r="W46" s="137">
        <v>0</v>
      </c>
      <c r="X46" s="137">
        <v>0</v>
      </c>
      <c r="Y46" s="137">
        <v>0</v>
      </c>
      <c r="Z46" s="137">
        <v>0</v>
      </c>
      <c r="AA46" s="137">
        <v>0</v>
      </c>
      <c r="AB46" s="137">
        <v>0</v>
      </c>
      <c r="AC46" s="137">
        <v>0</v>
      </c>
      <c r="AD46" s="137">
        <v>0</v>
      </c>
      <c r="AE46" s="137">
        <v>0</v>
      </c>
      <c r="AF46" s="137">
        <v>0</v>
      </c>
      <c r="AG46" s="138">
        <v>0</v>
      </c>
      <c r="AH46" s="137">
        <f t="shared" si="20"/>
        <v>0</v>
      </c>
      <c r="AI46" s="137">
        <f t="shared" si="20"/>
        <v>0</v>
      </c>
      <c r="AJ46" s="137">
        <f t="shared" si="21"/>
        <v>0</v>
      </c>
      <c r="AK46" s="137">
        <f t="shared" si="21"/>
        <v>0</v>
      </c>
      <c r="AL46" s="139">
        <f t="shared" si="22"/>
        <v>0</v>
      </c>
      <c r="AM46" s="139">
        <f t="shared" si="22"/>
        <v>0</v>
      </c>
      <c r="AN46" s="139">
        <f t="shared" si="22"/>
        <v>0</v>
      </c>
      <c r="AO46" s="139">
        <f t="shared" si="22"/>
        <v>0</v>
      </c>
      <c r="AP46" s="139">
        <f t="shared" si="22"/>
        <v>0</v>
      </c>
      <c r="AQ46" s="139">
        <f t="shared" si="22"/>
        <v>0</v>
      </c>
      <c r="AR46" s="139">
        <f t="shared" si="22"/>
        <v>0</v>
      </c>
      <c r="AS46" s="139">
        <f t="shared" si="22"/>
        <v>0</v>
      </c>
      <c r="AT46" s="139">
        <f t="shared" si="23"/>
        <v>0</v>
      </c>
      <c r="AU46" s="139">
        <f t="shared" si="23"/>
        <v>0</v>
      </c>
      <c r="AV46" s="139">
        <v>0</v>
      </c>
      <c r="AW46" s="139">
        <v>0</v>
      </c>
      <c r="AX46" s="139">
        <v>0</v>
      </c>
      <c r="AY46" s="139">
        <v>0</v>
      </c>
      <c r="AZ46" s="139">
        <f t="shared" si="24"/>
        <v>0</v>
      </c>
      <c r="BA46" s="140">
        <v>0</v>
      </c>
      <c r="BB46" s="140">
        <v>0</v>
      </c>
      <c r="BC46" s="140">
        <v>0</v>
      </c>
      <c r="BD46" s="140">
        <v>357.53547700000001</v>
      </c>
      <c r="BE46" s="131">
        <f t="shared" si="25"/>
        <v>357.53547700000001</v>
      </c>
    </row>
    <row r="47" spans="1:57" x14ac:dyDescent="0.25">
      <c r="A47" s="145"/>
      <c r="B47" s="146"/>
      <c r="C47" s="147"/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7"/>
      <c r="X47" s="148"/>
      <c r="Y47" s="147"/>
      <c r="Z47" s="147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7"/>
      <c r="AM47" s="147"/>
      <c r="AN47" s="147"/>
      <c r="AO47" s="147"/>
      <c r="AP47" s="147"/>
      <c r="AQ47" s="147"/>
      <c r="AR47" s="147"/>
      <c r="AS47" s="147"/>
      <c r="AT47" s="145"/>
      <c r="AU47" s="145"/>
      <c r="AV47" s="145"/>
      <c r="AW47" s="145"/>
      <c r="AX47" s="145"/>
      <c r="AY47" s="145"/>
      <c r="AZ47" s="145"/>
      <c r="BA47" s="149"/>
      <c r="BB47" s="145"/>
      <c r="BC47" s="149"/>
      <c r="BD47" s="145"/>
      <c r="BE47" s="145"/>
    </row>
    <row r="48" spans="1:57" x14ac:dyDescent="0.25">
      <c r="A48" s="145"/>
      <c r="B48" s="146"/>
      <c r="C48" s="147"/>
      <c r="D48" s="147"/>
      <c r="E48" s="147"/>
      <c r="F48" s="147"/>
      <c r="G48" s="147"/>
      <c r="H48" s="147"/>
      <c r="I48" s="147"/>
      <c r="J48" s="147"/>
      <c r="K48" s="147"/>
      <c r="L48" s="147"/>
      <c r="M48" s="147"/>
      <c r="N48" s="147"/>
      <c r="O48" s="147"/>
      <c r="P48" s="147"/>
      <c r="Q48" s="147"/>
      <c r="R48" s="147"/>
      <c r="S48" s="147"/>
      <c r="T48" s="147"/>
      <c r="U48" s="147"/>
      <c r="V48" s="147"/>
      <c r="W48" s="147"/>
      <c r="X48" s="148"/>
      <c r="Y48" s="147"/>
      <c r="Z48" s="147"/>
      <c r="AA48" s="145"/>
      <c r="AB48" s="145"/>
      <c r="AC48" s="145"/>
      <c r="AD48" s="145"/>
      <c r="AE48" s="145"/>
      <c r="AF48" s="145"/>
      <c r="AG48" s="145"/>
      <c r="AH48" s="145"/>
      <c r="AI48" s="145"/>
      <c r="AJ48" s="145"/>
      <c r="AK48" s="145"/>
      <c r="AL48" s="147"/>
      <c r="AM48" s="147"/>
      <c r="AN48" s="147"/>
      <c r="AO48" s="147"/>
      <c r="AP48" s="147"/>
      <c r="AQ48" s="147"/>
      <c r="AR48" s="147"/>
      <c r="AS48" s="147"/>
      <c r="AT48" s="145"/>
      <c r="AU48" s="145"/>
      <c r="AV48" s="145"/>
      <c r="AW48" s="145"/>
      <c r="AX48" s="145"/>
      <c r="AY48" s="145"/>
      <c r="AZ48" s="145"/>
      <c r="BA48" s="149"/>
      <c r="BB48" s="145"/>
      <c r="BC48" s="149"/>
      <c r="BD48" s="145"/>
      <c r="BE48" s="145"/>
    </row>
    <row r="49" spans="1:57" x14ac:dyDescent="0.25">
      <c r="A49" s="145"/>
      <c r="B49" s="146"/>
      <c r="C49" s="147"/>
      <c r="D49" s="147"/>
      <c r="E49" s="147"/>
      <c r="F49" s="147"/>
      <c r="G49" s="147"/>
      <c r="H49" s="147"/>
      <c r="I49" s="147"/>
      <c r="J49" s="147"/>
      <c r="K49" s="147"/>
      <c r="L49" s="147"/>
      <c r="M49" s="147"/>
      <c r="N49" s="147"/>
      <c r="O49" s="147"/>
      <c r="P49" s="147"/>
      <c r="Q49" s="147"/>
      <c r="R49" s="147"/>
      <c r="S49" s="147"/>
      <c r="T49" s="147"/>
      <c r="U49" s="147"/>
      <c r="V49" s="147"/>
      <c r="W49" s="147"/>
      <c r="X49" s="148"/>
      <c r="Y49" s="147"/>
      <c r="Z49" s="147"/>
      <c r="AA49" s="145"/>
      <c r="AB49" s="145"/>
      <c r="AC49" s="145"/>
      <c r="AD49" s="145"/>
      <c r="AE49" s="145"/>
      <c r="AF49" s="145"/>
      <c r="AG49" s="145"/>
      <c r="AH49" s="145"/>
      <c r="AI49" s="145"/>
      <c r="AJ49" s="145"/>
      <c r="AK49" s="145"/>
      <c r="AL49" s="147"/>
      <c r="AM49" s="147"/>
      <c r="AN49" s="147"/>
      <c r="AO49" s="147"/>
      <c r="AP49" s="147"/>
      <c r="AQ49" s="147"/>
      <c r="AR49" s="147"/>
      <c r="AS49" s="147"/>
      <c r="AT49" s="145"/>
      <c r="AU49" s="145"/>
      <c r="AV49" s="145"/>
      <c r="AW49" s="145"/>
      <c r="AX49" s="145"/>
      <c r="AY49" s="145"/>
      <c r="AZ49" s="145"/>
      <c r="BA49" s="149"/>
      <c r="BB49" s="145"/>
      <c r="BC49" s="149"/>
      <c r="BD49" s="145"/>
      <c r="BE49" s="145"/>
    </row>
    <row r="50" spans="1:57" x14ac:dyDescent="0.25">
      <c r="A50" s="145"/>
      <c r="B50" s="146"/>
      <c r="C50" s="147"/>
      <c r="D50" s="147"/>
      <c r="E50" s="147"/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7"/>
      <c r="S50" s="147"/>
      <c r="T50" s="147"/>
      <c r="U50" s="147"/>
      <c r="V50" s="147"/>
      <c r="W50" s="147"/>
      <c r="X50" s="148"/>
      <c r="Y50" s="147"/>
      <c r="Z50" s="147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7"/>
      <c r="AM50" s="147"/>
      <c r="AN50" s="147"/>
      <c r="AO50" s="147"/>
      <c r="AP50" s="147"/>
      <c r="AQ50" s="147"/>
      <c r="AR50" s="147"/>
      <c r="AS50" s="147"/>
      <c r="AT50" s="145"/>
      <c r="AU50" s="145"/>
      <c r="AV50" s="145"/>
      <c r="AW50" s="145"/>
      <c r="AX50" s="145"/>
      <c r="AY50" s="145"/>
      <c r="AZ50" s="145"/>
      <c r="BA50" s="149"/>
      <c r="BB50" s="145"/>
      <c r="BC50" s="149"/>
      <c r="BD50" s="145"/>
      <c r="BE50" s="145"/>
    </row>
    <row r="51" spans="1:57" x14ac:dyDescent="0.25">
      <c r="A51" s="145"/>
      <c r="B51" s="146"/>
      <c r="C51" s="147"/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  <c r="O51" s="147"/>
      <c r="P51" s="147"/>
      <c r="Q51" s="147"/>
      <c r="R51" s="147"/>
      <c r="S51" s="147"/>
      <c r="T51" s="147"/>
      <c r="U51" s="147"/>
      <c r="V51" s="147"/>
      <c r="W51" s="147"/>
      <c r="X51" s="148"/>
      <c r="Y51" s="147"/>
      <c r="Z51" s="147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7"/>
      <c r="AM51" s="147"/>
      <c r="AN51" s="147"/>
      <c r="AO51" s="147"/>
      <c r="AP51" s="147"/>
      <c r="AQ51" s="147"/>
      <c r="AR51" s="147"/>
      <c r="AS51" s="147"/>
      <c r="AT51" s="145"/>
      <c r="AU51" s="145"/>
      <c r="AV51" s="145"/>
      <c r="AW51" s="145"/>
      <c r="AX51" s="145"/>
      <c r="AY51" s="145"/>
      <c r="AZ51" s="145"/>
      <c r="BA51" s="149"/>
      <c r="BB51" s="145"/>
      <c r="BC51" s="149"/>
      <c r="BD51" s="145"/>
      <c r="BE51" s="145"/>
    </row>
    <row r="52" spans="1:57" x14ac:dyDescent="0.25">
      <c r="A52" s="145"/>
      <c r="B52" s="146"/>
      <c r="C52" s="147"/>
      <c r="D52" s="147"/>
      <c r="E52" s="147"/>
      <c r="F52" s="147"/>
      <c r="G52" s="147"/>
      <c r="H52" s="147"/>
      <c r="I52" s="147"/>
      <c r="J52" s="147"/>
      <c r="K52" s="147"/>
      <c r="L52" s="147"/>
      <c r="M52" s="147"/>
      <c r="N52" s="147"/>
      <c r="O52" s="147"/>
      <c r="P52" s="147"/>
      <c r="Q52" s="147"/>
      <c r="R52" s="147"/>
      <c r="S52" s="147"/>
      <c r="T52" s="147"/>
      <c r="U52" s="147"/>
      <c r="V52" s="147"/>
      <c r="W52" s="147"/>
      <c r="X52" s="148"/>
      <c r="Y52" s="147"/>
      <c r="Z52" s="147"/>
      <c r="AA52" s="145"/>
      <c r="AB52" s="145"/>
      <c r="AC52" s="145"/>
      <c r="AD52" s="145"/>
      <c r="AE52" s="145"/>
      <c r="AF52" s="145"/>
      <c r="AG52" s="145"/>
      <c r="AH52" s="145"/>
      <c r="AI52" s="145"/>
      <c r="AJ52" s="145"/>
      <c r="AK52" s="145"/>
      <c r="AL52" s="147"/>
      <c r="AM52" s="147"/>
      <c r="AN52" s="147"/>
      <c r="AO52" s="147"/>
      <c r="AP52" s="147"/>
      <c r="AQ52" s="147"/>
      <c r="AR52" s="147"/>
      <c r="AS52" s="147"/>
      <c r="AT52" s="145"/>
      <c r="AU52" s="145"/>
      <c r="AV52" s="145"/>
      <c r="AW52" s="145"/>
      <c r="AX52" s="145"/>
      <c r="AY52" s="145"/>
      <c r="AZ52" s="145"/>
      <c r="BA52" s="149"/>
      <c r="BB52" s="145"/>
      <c r="BC52" s="149"/>
      <c r="BD52" s="145"/>
      <c r="BE52" s="145"/>
    </row>
    <row r="53" spans="1:57" x14ac:dyDescent="0.25">
      <c r="A53" s="145"/>
      <c r="B53" s="146"/>
      <c r="C53" s="147"/>
      <c r="D53" s="147"/>
      <c r="E53" s="147"/>
      <c r="F53" s="147"/>
      <c r="G53" s="147"/>
      <c r="H53" s="147"/>
      <c r="I53" s="147"/>
      <c r="J53" s="147"/>
      <c r="K53" s="147"/>
      <c r="L53" s="147"/>
      <c r="M53" s="147"/>
      <c r="N53" s="147"/>
      <c r="O53" s="147"/>
      <c r="P53" s="147"/>
      <c r="Q53" s="147"/>
      <c r="R53" s="147"/>
      <c r="S53" s="147"/>
      <c r="T53" s="147"/>
      <c r="U53" s="147"/>
      <c r="V53" s="147"/>
      <c r="W53" s="147"/>
      <c r="X53" s="148"/>
      <c r="Y53" s="147"/>
      <c r="Z53" s="147"/>
      <c r="AA53" s="145"/>
      <c r="AB53" s="145"/>
      <c r="AC53" s="145"/>
      <c r="AD53" s="145"/>
      <c r="AE53" s="145"/>
      <c r="AF53" s="145"/>
      <c r="AG53" s="145"/>
      <c r="AH53" s="145"/>
      <c r="AI53" s="145"/>
      <c r="AJ53" s="145"/>
      <c r="AK53" s="145"/>
      <c r="AL53" s="147"/>
      <c r="AM53" s="147"/>
      <c r="AN53" s="147"/>
      <c r="AO53" s="147"/>
      <c r="AP53" s="147"/>
      <c r="AQ53" s="147"/>
      <c r="AR53" s="147"/>
      <c r="AS53" s="147"/>
      <c r="AT53" s="145"/>
      <c r="AU53" s="145"/>
      <c r="AV53" s="145"/>
      <c r="AW53" s="145"/>
      <c r="AX53" s="145"/>
      <c r="AY53" s="145"/>
      <c r="AZ53" s="145"/>
      <c r="BA53" s="149"/>
      <c r="BB53" s="145"/>
      <c r="BC53" s="149"/>
      <c r="BD53" s="145"/>
      <c r="BE53" s="145"/>
    </row>
    <row r="54" spans="1:57" x14ac:dyDescent="0.25">
      <c r="A54" s="145"/>
      <c r="B54" s="146"/>
      <c r="C54" s="147"/>
      <c r="D54" s="147"/>
      <c r="E54" s="147"/>
      <c r="F54" s="147"/>
      <c r="G54" s="147"/>
      <c r="H54" s="147"/>
      <c r="I54" s="147"/>
      <c r="J54" s="147"/>
      <c r="K54" s="147"/>
      <c r="L54" s="147"/>
      <c r="M54" s="147"/>
      <c r="N54" s="147"/>
      <c r="O54" s="147"/>
      <c r="P54" s="147"/>
      <c r="Q54" s="147"/>
      <c r="R54" s="147"/>
      <c r="S54" s="147"/>
      <c r="T54" s="147"/>
      <c r="U54" s="147"/>
      <c r="V54" s="147"/>
      <c r="W54" s="147"/>
      <c r="X54" s="148"/>
      <c r="Y54" s="147"/>
      <c r="Z54" s="147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7"/>
      <c r="AM54" s="147"/>
      <c r="AN54" s="147"/>
      <c r="AO54" s="147"/>
      <c r="AP54" s="147"/>
      <c r="AQ54" s="147"/>
      <c r="AR54" s="147"/>
      <c r="AS54" s="147"/>
      <c r="AT54" s="145"/>
      <c r="AU54" s="145"/>
      <c r="AV54" s="145"/>
      <c r="AW54" s="145"/>
      <c r="AX54" s="145"/>
      <c r="AY54" s="145"/>
      <c r="AZ54" s="145"/>
      <c r="BA54" s="149"/>
      <c r="BB54" s="145"/>
      <c r="BC54" s="149"/>
      <c r="BD54" s="145"/>
      <c r="BE54" s="145"/>
    </row>
    <row r="55" spans="1:57" x14ac:dyDescent="0.25">
      <c r="A55" s="145"/>
      <c r="B55" s="146"/>
      <c r="C55" s="147"/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7"/>
      <c r="V55" s="147"/>
      <c r="W55" s="147"/>
      <c r="X55" s="148"/>
      <c r="Y55" s="147"/>
      <c r="Z55" s="147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7"/>
      <c r="AM55" s="147"/>
      <c r="AN55" s="147"/>
      <c r="AO55" s="147"/>
      <c r="AP55" s="147"/>
      <c r="AQ55" s="147"/>
      <c r="AR55" s="147"/>
      <c r="AS55" s="147"/>
      <c r="AT55" s="145"/>
      <c r="AU55" s="145"/>
      <c r="AV55" s="145"/>
      <c r="AW55" s="145"/>
      <c r="AX55" s="145"/>
      <c r="AY55" s="145"/>
      <c r="AZ55" s="145"/>
      <c r="BA55" s="149"/>
      <c r="BB55" s="145"/>
      <c r="BC55" s="149"/>
      <c r="BD55" s="145"/>
      <c r="BE55" s="145"/>
    </row>
    <row r="56" spans="1:57" x14ac:dyDescent="0.25">
      <c r="A56" s="145"/>
      <c r="B56" s="146"/>
      <c r="C56" s="147"/>
      <c r="D56" s="147"/>
      <c r="E56" s="147"/>
      <c r="F56" s="147"/>
      <c r="G56" s="147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147"/>
      <c r="V56" s="147"/>
      <c r="W56" s="147"/>
      <c r="X56" s="148"/>
      <c r="Y56" s="147"/>
      <c r="Z56" s="147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7"/>
      <c r="AM56" s="147"/>
      <c r="AN56" s="147"/>
      <c r="AO56" s="147"/>
      <c r="AP56" s="147"/>
      <c r="AQ56" s="147"/>
      <c r="AR56" s="147"/>
      <c r="AS56" s="147"/>
      <c r="AT56" s="145"/>
      <c r="AU56" s="145"/>
      <c r="AV56" s="145"/>
      <c r="AW56" s="145"/>
      <c r="AX56" s="145"/>
      <c r="AY56" s="145"/>
      <c r="AZ56" s="145"/>
      <c r="BA56" s="149"/>
      <c r="BB56" s="145"/>
      <c r="BC56" s="149"/>
      <c r="BD56" s="145"/>
      <c r="BE56" s="145"/>
    </row>
    <row r="57" spans="1:57" x14ac:dyDescent="0.25">
      <c r="A57" s="145"/>
      <c r="B57" s="146"/>
      <c r="C57" s="147"/>
      <c r="D57" s="147"/>
      <c r="E57" s="147"/>
      <c r="F57" s="147"/>
      <c r="G57" s="147"/>
      <c r="H57" s="147"/>
      <c r="I57" s="147"/>
      <c r="J57" s="147"/>
      <c r="K57" s="147"/>
      <c r="L57" s="147"/>
      <c r="M57" s="147"/>
      <c r="N57" s="147"/>
      <c r="O57" s="147"/>
      <c r="P57" s="147"/>
      <c r="Q57" s="147"/>
      <c r="R57" s="147"/>
      <c r="S57" s="147"/>
      <c r="T57" s="147"/>
      <c r="U57" s="147"/>
      <c r="V57" s="147"/>
      <c r="W57" s="147"/>
      <c r="X57" s="148"/>
      <c r="Y57" s="147"/>
      <c r="Z57" s="147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7"/>
      <c r="AM57" s="147"/>
      <c r="AN57" s="147"/>
      <c r="AO57" s="147"/>
      <c r="AP57" s="147"/>
      <c r="AQ57" s="147"/>
      <c r="AR57" s="147"/>
      <c r="AS57" s="147"/>
      <c r="AT57" s="145"/>
      <c r="AU57" s="145"/>
      <c r="AV57" s="145"/>
      <c r="AW57" s="145"/>
      <c r="AX57" s="145"/>
      <c r="AY57" s="145"/>
      <c r="AZ57" s="145"/>
      <c r="BA57" s="149"/>
      <c r="BB57" s="145"/>
      <c r="BC57" s="149"/>
      <c r="BD57" s="145"/>
      <c r="BE57" s="145"/>
    </row>
    <row r="58" spans="1:57" x14ac:dyDescent="0.25">
      <c r="A58" s="145"/>
      <c r="B58" s="146"/>
      <c r="C58" s="147"/>
      <c r="D58" s="147"/>
      <c r="E58" s="147"/>
      <c r="F58" s="147"/>
      <c r="G58" s="147"/>
      <c r="H58" s="147"/>
      <c r="I58" s="147"/>
      <c r="J58" s="147"/>
      <c r="K58" s="147"/>
      <c r="L58" s="147"/>
      <c r="M58" s="147"/>
      <c r="N58" s="147"/>
      <c r="O58" s="147"/>
      <c r="P58" s="147"/>
      <c r="Q58" s="147"/>
      <c r="R58" s="147"/>
      <c r="S58" s="147"/>
      <c r="T58" s="147"/>
      <c r="U58" s="147"/>
      <c r="V58" s="147"/>
      <c r="W58" s="147"/>
      <c r="X58" s="148"/>
      <c r="Y58" s="147"/>
      <c r="Z58" s="147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7"/>
      <c r="AM58" s="147"/>
      <c r="AN58" s="147"/>
      <c r="AO58" s="147"/>
      <c r="AP58" s="147"/>
      <c r="AQ58" s="147"/>
      <c r="AR58" s="147"/>
      <c r="AS58" s="147"/>
      <c r="AT58" s="145"/>
      <c r="AU58" s="145"/>
      <c r="AV58" s="145"/>
      <c r="AW58" s="145"/>
      <c r="AX58" s="145"/>
      <c r="AY58" s="145"/>
      <c r="AZ58" s="145"/>
      <c r="BA58" s="149"/>
      <c r="BB58" s="145"/>
      <c r="BC58" s="149"/>
      <c r="BD58" s="145"/>
      <c r="BE58" s="145"/>
    </row>
    <row r="59" spans="1:57" x14ac:dyDescent="0.25">
      <c r="A59" s="145"/>
      <c r="B59" s="146"/>
      <c r="C59" s="147"/>
      <c r="D59" s="147"/>
      <c r="E59" s="147"/>
      <c r="F59" s="147"/>
      <c r="G59" s="147"/>
      <c r="H59" s="147"/>
      <c r="I59" s="147"/>
      <c r="J59" s="147"/>
      <c r="K59" s="147"/>
      <c r="L59" s="147"/>
      <c r="M59" s="147"/>
      <c r="N59" s="147"/>
      <c r="O59" s="147"/>
      <c r="P59" s="147"/>
      <c r="Q59" s="147"/>
      <c r="R59" s="147"/>
      <c r="S59" s="147"/>
      <c r="T59" s="147"/>
      <c r="U59" s="147"/>
      <c r="V59" s="147"/>
      <c r="W59" s="147"/>
      <c r="X59" s="148"/>
      <c r="Y59" s="147"/>
      <c r="Z59" s="147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7"/>
      <c r="AM59" s="147"/>
      <c r="AN59" s="147"/>
      <c r="AO59" s="147"/>
      <c r="AP59" s="147"/>
      <c r="AQ59" s="147"/>
      <c r="AR59" s="147"/>
      <c r="AS59" s="147"/>
      <c r="AT59" s="145"/>
      <c r="AU59" s="145"/>
      <c r="AV59" s="145"/>
      <c r="AW59" s="145"/>
      <c r="AX59" s="145"/>
      <c r="AY59" s="145"/>
      <c r="AZ59" s="145"/>
      <c r="BA59" s="149"/>
      <c r="BB59" s="145"/>
      <c r="BC59" s="149"/>
      <c r="BD59" s="145"/>
      <c r="BE59" s="145"/>
    </row>
    <row r="60" spans="1:57" x14ac:dyDescent="0.25">
      <c r="A60" s="145"/>
      <c r="B60" s="146"/>
      <c r="C60" s="147"/>
      <c r="D60" s="147"/>
      <c r="E60" s="147"/>
      <c r="F60" s="147"/>
      <c r="G60" s="147"/>
      <c r="H60" s="147"/>
      <c r="I60" s="147"/>
      <c r="J60" s="147"/>
      <c r="K60" s="147"/>
      <c r="L60" s="147"/>
      <c r="M60" s="147"/>
      <c r="N60" s="147"/>
      <c r="O60" s="147"/>
      <c r="P60" s="147"/>
      <c r="Q60" s="147"/>
      <c r="R60" s="147"/>
      <c r="S60" s="147"/>
      <c r="T60" s="147"/>
      <c r="U60" s="147"/>
      <c r="V60" s="147"/>
      <c r="W60" s="147"/>
      <c r="X60" s="148"/>
      <c r="Y60" s="147"/>
      <c r="Z60" s="147"/>
      <c r="AA60" s="145"/>
      <c r="AB60" s="145"/>
      <c r="AC60" s="145"/>
      <c r="AD60" s="145"/>
      <c r="AE60" s="145"/>
      <c r="AF60" s="145"/>
      <c r="AG60" s="145"/>
      <c r="AH60" s="145"/>
      <c r="AI60" s="145"/>
      <c r="AJ60" s="145"/>
      <c r="AK60" s="145"/>
      <c r="AL60" s="147"/>
      <c r="AM60" s="147"/>
      <c r="AN60" s="147"/>
      <c r="AO60" s="147"/>
      <c r="AP60" s="147"/>
      <c r="AQ60" s="147"/>
      <c r="AR60" s="147"/>
      <c r="AS60" s="147"/>
      <c r="AT60" s="145"/>
      <c r="AU60" s="145"/>
      <c r="AV60" s="145"/>
      <c r="AW60" s="145"/>
      <c r="AX60" s="145"/>
      <c r="AY60" s="145"/>
      <c r="AZ60" s="145"/>
      <c r="BA60" s="149"/>
      <c r="BB60" s="145"/>
      <c r="BC60" s="149"/>
      <c r="BD60" s="145"/>
      <c r="BE60" s="145"/>
    </row>
    <row r="61" spans="1:57" x14ac:dyDescent="0.25">
      <c r="A61" s="145"/>
      <c r="B61" s="146"/>
      <c r="C61" s="147"/>
      <c r="D61" s="147"/>
      <c r="E61" s="147"/>
      <c r="F61" s="147"/>
      <c r="G61" s="147"/>
      <c r="H61" s="147"/>
      <c r="I61" s="147"/>
      <c r="J61" s="147"/>
      <c r="K61" s="147"/>
      <c r="L61" s="147"/>
      <c r="M61" s="147"/>
      <c r="N61" s="147"/>
      <c r="O61" s="147"/>
      <c r="P61" s="147"/>
      <c r="Q61" s="147"/>
      <c r="R61" s="147"/>
      <c r="S61" s="147"/>
      <c r="T61" s="147"/>
      <c r="U61" s="147"/>
      <c r="V61" s="147"/>
      <c r="W61" s="147"/>
      <c r="X61" s="148"/>
      <c r="Y61" s="147"/>
      <c r="Z61" s="147"/>
      <c r="AA61" s="145"/>
      <c r="AB61" s="145"/>
      <c r="AC61" s="145"/>
      <c r="AD61" s="145"/>
      <c r="AE61" s="145"/>
      <c r="AF61" s="145"/>
      <c r="AG61" s="145"/>
      <c r="AH61" s="145"/>
      <c r="AI61" s="145"/>
      <c r="AJ61" s="145"/>
      <c r="AK61" s="145"/>
      <c r="AL61" s="147"/>
      <c r="AM61" s="147"/>
      <c r="AN61" s="147"/>
      <c r="AO61" s="147"/>
      <c r="AP61" s="147"/>
      <c r="AQ61" s="147"/>
      <c r="AR61" s="147"/>
      <c r="AS61" s="147"/>
      <c r="AT61" s="145"/>
      <c r="AU61" s="145"/>
      <c r="AV61" s="145"/>
      <c r="AW61" s="145"/>
      <c r="AX61" s="145"/>
      <c r="AY61" s="145"/>
      <c r="AZ61" s="145"/>
      <c r="BA61" s="149"/>
      <c r="BB61" s="145"/>
      <c r="BC61" s="149"/>
      <c r="BD61" s="145"/>
      <c r="BE61" s="145"/>
    </row>
    <row r="62" spans="1:57" x14ac:dyDescent="0.25">
      <c r="A62" s="145"/>
      <c r="B62" s="146"/>
      <c r="C62" s="147"/>
      <c r="D62" s="147"/>
      <c r="E62" s="147"/>
      <c r="F62" s="147"/>
      <c r="G62" s="147"/>
      <c r="H62" s="147"/>
      <c r="I62" s="147"/>
      <c r="J62" s="147"/>
      <c r="K62" s="147"/>
      <c r="L62" s="147"/>
      <c r="M62" s="147"/>
      <c r="N62" s="147"/>
      <c r="O62" s="147"/>
      <c r="P62" s="147"/>
      <c r="Q62" s="147"/>
      <c r="R62" s="147"/>
      <c r="S62" s="147"/>
      <c r="T62" s="147"/>
      <c r="U62" s="147"/>
      <c r="V62" s="147"/>
      <c r="W62" s="147"/>
      <c r="X62" s="148"/>
      <c r="Y62" s="147"/>
      <c r="Z62" s="147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7"/>
      <c r="AM62" s="147"/>
      <c r="AN62" s="147"/>
      <c r="AO62" s="147"/>
      <c r="AP62" s="147"/>
      <c r="AQ62" s="147"/>
      <c r="AR62" s="147"/>
      <c r="AS62" s="147"/>
      <c r="AT62" s="145"/>
      <c r="AU62" s="145"/>
      <c r="AV62" s="145"/>
      <c r="AW62" s="145"/>
      <c r="AX62" s="145"/>
      <c r="AY62" s="145"/>
      <c r="AZ62" s="145"/>
      <c r="BA62" s="149"/>
      <c r="BB62" s="145"/>
      <c r="BC62" s="149"/>
      <c r="BD62" s="145"/>
      <c r="BE62" s="145"/>
    </row>
    <row r="63" spans="1:57" x14ac:dyDescent="0.25">
      <c r="A63" s="145"/>
      <c r="B63" s="146"/>
      <c r="C63" s="147"/>
      <c r="D63" s="147"/>
      <c r="E63" s="147"/>
      <c r="F63" s="147"/>
      <c r="G63" s="147"/>
      <c r="H63" s="147"/>
      <c r="I63" s="147"/>
      <c r="J63" s="147"/>
      <c r="K63" s="147"/>
      <c r="L63" s="147"/>
      <c r="M63" s="147"/>
      <c r="N63" s="147"/>
      <c r="O63" s="147"/>
      <c r="P63" s="147"/>
      <c r="Q63" s="147"/>
      <c r="R63" s="147"/>
      <c r="S63" s="147"/>
      <c r="T63" s="147"/>
      <c r="U63" s="147"/>
      <c r="V63" s="147"/>
      <c r="W63" s="147"/>
      <c r="X63" s="148"/>
      <c r="Y63" s="147"/>
      <c r="Z63" s="147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7"/>
      <c r="AM63" s="147"/>
      <c r="AN63" s="147"/>
      <c r="AO63" s="147"/>
      <c r="AP63" s="147"/>
      <c r="AQ63" s="147"/>
      <c r="AR63" s="147"/>
      <c r="AS63" s="147"/>
      <c r="AT63" s="145"/>
      <c r="AU63" s="145"/>
      <c r="AV63" s="145"/>
      <c r="AW63" s="145"/>
      <c r="AX63" s="145"/>
      <c r="AY63" s="145"/>
      <c r="AZ63" s="145"/>
      <c r="BA63" s="149"/>
      <c r="BB63" s="145"/>
      <c r="BC63" s="149"/>
      <c r="BD63" s="145"/>
      <c r="BE63" s="145"/>
    </row>
    <row r="64" spans="1:57" x14ac:dyDescent="0.25">
      <c r="A64" s="145"/>
      <c r="B64" s="146"/>
      <c r="C64" s="147"/>
      <c r="D64" s="147"/>
      <c r="E64" s="147"/>
      <c r="F64" s="147"/>
      <c r="G64" s="147"/>
      <c r="H64" s="147"/>
      <c r="I64" s="147"/>
      <c r="J64" s="147"/>
      <c r="K64" s="147"/>
      <c r="L64" s="147"/>
      <c r="M64" s="147"/>
      <c r="N64" s="147"/>
      <c r="O64" s="147"/>
      <c r="P64" s="147"/>
      <c r="Q64" s="147"/>
      <c r="R64" s="147"/>
      <c r="S64" s="147"/>
      <c r="T64" s="147"/>
      <c r="U64" s="147"/>
      <c r="V64" s="147"/>
      <c r="W64" s="147"/>
      <c r="X64" s="148"/>
      <c r="Y64" s="147"/>
      <c r="Z64" s="147"/>
      <c r="AA64" s="145"/>
      <c r="AB64" s="145"/>
      <c r="AC64" s="145"/>
      <c r="AD64" s="145"/>
      <c r="AE64" s="145"/>
      <c r="AF64" s="145"/>
      <c r="AG64" s="145"/>
      <c r="AH64" s="145"/>
      <c r="AI64" s="145"/>
      <c r="AJ64" s="145"/>
      <c r="AK64" s="145"/>
      <c r="AL64" s="147"/>
      <c r="AM64" s="147"/>
      <c r="AN64" s="147"/>
      <c r="AO64" s="147"/>
      <c r="AP64" s="147"/>
      <c r="AQ64" s="147"/>
      <c r="AR64" s="147"/>
      <c r="AS64" s="147"/>
      <c r="AT64" s="145"/>
      <c r="AU64" s="145"/>
      <c r="AV64" s="145"/>
      <c r="AW64" s="145"/>
      <c r="AX64" s="145"/>
      <c r="AY64" s="145"/>
      <c r="AZ64" s="145"/>
      <c r="BA64" s="149"/>
      <c r="BB64" s="145"/>
      <c r="BC64" s="149"/>
      <c r="BD64" s="145"/>
      <c r="BE64" s="145"/>
    </row>
    <row r="65" spans="1:57" x14ac:dyDescent="0.25">
      <c r="A65" s="145"/>
      <c r="B65" s="146"/>
      <c r="C65" s="147"/>
      <c r="D65" s="147"/>
      <c r="E65" s="147"/>
      <c r="F65" s="147"/>
      <c r="G65" s="147"/>
      <c r="H65" s="147"/>
      <c r="I65" s="147"/>
      <c r="J65" s="147"/>
      <c r="K65" s="147"/>
      <c r="L65" s="147"/>
      <c r="M65" s="147"/>
      <c r="N65" s="147"/>
      <c r="O65" s="147"/>
      <c r="P65" s="147"/>
      <c r="Q65" s="147"/>
      <c r="R65" s="147"/>
      <c r="S65" s="147"/>
      <c r="T65" s="147"/>
      <c r="U65" s="147"/>
      <c r="V65" s="147"/>
      <c r="W65" s="147"/>
      <c r="X65" s="148"/>
      <c r="Y65" s="147"/>
      <c r="Z65" s="147"/>
      <c r="AA65" s="145"/>
      <c r="AB65" s="145"/>
      <c r="AC65" s="145"/>
      <c r="AD65" s="145"/>
      <c r="AE65" s="145"/>
      <c r="AF65" s="145"/>
      <c r="AG65" s="145"/>
      <c r="AH65" s="145"/>
      <c r="AI65" s="145"/>
      <c r="AJ65" s="145"/>
      <c r="AK65" s="145"/>
      <c r="AL65" s="147"/>
      <c r="AM65" s="147"/>
      <c r="AN65" s="147"/>
      <c r="AO65" s="147"/>
      <c r="AP65" s="147"/>
      <c r="AQ65" s="147"/>
      <c r="AR65" s="147"/>
      <c r="AS65" s="147"/>
      <c r="AT65" s="145"/>
      <c r="AU65" s="145"/>
      <c r="AV65" s="145"/>
      <c r="AW65" s="145"/>
      <c r="AX65" s="145"/>
      <c r="AY65" s="145"/>
      <c r="AZ65" s="145"/>
      <c r="BA65" s="149"/>
      <c r="BB65" s="145"/>
      <c r="BC65" s="149"/>
      <c r="BD65" s="145"/>
      <c r="BE65" s="145"/>
    </row>
    <row r="66" spans="1:57" x14ac:dyDescent="0.25">
      <c r="A66" s="145"/>
      <c r="B66" s="146"/>
      <c r="C66" s="147"/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8"/>
      <c r="Y66" s="147"/>
      <c r="Z66" s="147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5"/>
      <c r="AL66" s="147"/>
      <c r="AM66" s="147"/>
      <c r="AN66" s="147"/>
      <c r="AO66" s="147"/>
      <c r="AP66" s="147"/>
      <c r="AQ66" s="147"/>
      <c r="AR66" s="147"/>
      <c r="AS66" s="147"/>
      <c r="AT66" s="145"/>
      <c r="AU66" s="145"/>
      <c r="AV66" s="145"/>
      <c r="AW66" s="145"/>
      <c r="AX66" s="145"/>
      <c r="AY66" s="145"/>
      <c r="AZ66" s="145"/>
      <c r="BA66" s="149"/>
      <c r="BB66" s="145"/>
      <c r="BC66" s="149"/>
      <c r="BD66" s="145"/>
      <c r="BE66" s="145"/>
    </row>
    <row r="67" spans="1:57" x14ac:dyDescent="0.25">
      <c r="A67" s="145"/>
      <c r="B67" s="146"/>
      <c r="C67" s="147"/>
      <c r="D67" s="147"/>
      <c r="E67" s="147"/>
      <c r="F67" s="147"/>
      <c r="G67" s="147"/>
      <c r="H67" s="147"/>
      <c r="I67" s="147"/>
      <c r="J67" s="147"/>
      <c r="K67" s="147"/>
      <c r="L67" s="147"/>
      <c r="M67" s="147"/>
      <c r="N67" s="147"/>
      <c r="O67" s="147"/>
      <c r="P67" s="147"/>
      <c r="Q67" s="147"/>
      <c r="R67" s="147"/>
      <c r="S67" s="147"/>
      <c r="T67" s="147"/>
      <c r="U67" s="147"/>
      <c r="V67" s="147"/>
      <c r="W67" s="147"/>
      <c r="X67" s="148"/>
      <c r="Y67" s="147"/>
      <c r="Z67" s="147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7"/>
      <c r="AM67" s="147"/>
      <c r="AN67" s="147"/>
      <c r="AO67" s="147"/>
      <c r="AP67" s="147"/>
      <c r="AQ67" s="147"/>
      <c r="AR67" s="147"/>
      <c r="AS67" s="147"/>
      <c r="AT67" s="145"/>
      <c r="AU67" s="145"/>
      <c r="AV67" s="145"/>
      <c r="AW67" s="145"/>
      <c r="AX67" s="145"/>
      <c r="AY67" s="145"/>
      <c r="AZ67" s="145"/>
      <c r="BA67" s="149"/>
      <c r="BB67" s="145"/>
      <c r="BC67" s="149"/>
      <c r="BD67" s="145"/>
      <c r="BE67" s="145"/>
    </row>
    <row r="68" spans="1:57" x14ac:dyDescent="0.25">
      <c r="A68" s="145"/>
      <c r="B68" s="146"/>
      <c r="C68" s="147"/>
      <c r="D68" s="147"/>
      <c r="E68" s="147"/>
      <c r="F68" s="147"/>
      <c r="G68" s="147"/>
      <c r="H68" s="147"/>
      <c r="I68" s="147"/>
      <c r="J68" s="147"/>
      <c r="K68" s="147"/>
      <c r="L68" s="147"/>
      <c r="M68" s="147"/>
      <c r="N68" s="147"/>
      <c r="O68" s="147"/>
      <c r="P68" s="147"/>
      <c r="Q68" s="147"/>
      <c r="R68" s="147"/>
      <c r="S68" s="147"/>
      <c r="T68" s="147"/>
      <c r="U68" s="147"/>
      <c r="V68" s="147"/>
      <c r="W68" s="147"/>
      <c r="X68" s="148"/>
      <c r="Y68" s="147"/>
      <c r="Z68" s="147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5"/>
      <c r="AL68" s="147"/>
      <c r="AM68" s="147"/>
      <c r="AN68" s="147"/>
      <c r="AO68" s="147"/>
      <c r="AP68" s="147"/>
      <c r="AQ68" s="147"/>
      <c r="AR68" s="147"/>
      <c r="AS68" s="147"/>
      <c r="AT68" s="145"/>
      <c r="AU68" s="145"/>
      <c r="AV68" s="145"/>
      <c r="AW68" s="145"/>
      <c r="AX68" s="145"/>
      <c r="AY68" s="145"/>
      <c r="AZ68" s="145"/>
      <c r="BA68" s="149"/>
      <c r="BB68" s="145"/>
      <c r="BC68" s="149"/>
      <c r="BD68" s="145"/>
      <c r="BE68" s="145"/>
    </row>
    <row r="69" spans="1:57" x14ac:dyDescent="0.25">
      <c r="A69" s="145"/>
      <c r="B69" s="146"/>
      <c r="C69" s="147"/>
      <c r="D69" s="147"/>
      <c r="E69" s="147"/>
      <c r="F69" s="147"/>
      <c r="G69" s="147"/>
      <c r="H69" s="147"/>
      <c r="I69" s="147"/>
      <c r="J69" s="147"/>
      <c r="K69" s="147"/>
      <c r="L69" s="147"/>
      <c r="M69" s="147"/>
      <c r="N69" s="147"/>
      <c r="O69" s="147"/>
      <c r="P69" s="147"/>
      <c r="Q69" s="147"/>
      <c r="R69" s="147"/>
      <c r="S69" s="147"/>
      <c r="T69" s="147"/>
      <c r="U69" s="147"/>
      <c r="V69" s="147"/>
      <c r="W69" s="147"/>
      <c r="X69" s="148"/>
      <c r="Y69" s="147"/>
      <c r="Z69" s="147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5"/>
      <c r="AL69" s="147"/>
      <c r="AM69" s="147"/>
      <c r="AN69" s="147"/>
      <c r="AO69" s="147"/>
      <c r="AP69" s="147"/>
      <c r="AQ69" s="147"/>
      <c r="AR69" s="147"/>
      <c r="AS69" s="147"/>
      <c r="AT69" s="145"/>
      <c r="AU69" s="145"/>
      <c r="AV69" s="145"/>
      <c r="AW69" s="145"/>
      <c r="AX69" s="145"/>
      <c r="AY69" s="145"/>
      <c r="AZ69" s="145"/>
      <c r="BA69" s="149"/>
      <c r="BB69" s="145"/>
      <c r="BC69" s="149"/>
      <c r="BD69" s="145"/>
      <c r="BE69" s="145"/>
    </row>
    <row r="70" spans="1:57" x14ac:dyDescent="0.25">
      <c r="A70" s="145"/>
      <c r="B70" s="146"/>
      <c r="C70" s="147"/>
      <c r="D70" s="147"/>
      <c r="E70" s="147"/>
      <c r="F70" s="147"/>
      <c r="G70" s="147"/>
      <c r="H70" s="147"/>
      <c r="I70" s="147"/>
      <c r="J70" s="147"/>
      <c r="K70" s="147"/>
      <c r="L70" s="147"/>
      <c r="M70" s="147"/>
      <c r="N70" s="147"/>
      <c r="O70" s="147"/>
      <c r="P70" s="147"/>
      <c r="Q70" s="147"/>
      <c r="R70" s="147"/>
      <c r="S70" s="147"/>
      <c r="T70" s="147"/>
      <c r="U70" s="147"/>
      <c r="V70" s="147"/>
      <c r="W70" s="147"/>
      <c r="X70" s="148"/>
      <c r="Y70" s="147"/>
      <c r="Z70" s="147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7"/>
      <c r="AM70" s="147"/>
      <c r="AN70" s="147"/>
      <c r="AO70" s="147"/>
      <c r="AP70" s="147"/>
      <c r="AQ70" s="147"/>
      <c r="AR70" s="147"/>
      <c r="AS70" s="147"/>
      <c r="AT70" s="145"/>
      <c r="AU70" s="145"/>
      <c r="AV70" s="145"/>
      <c r="AW70" s="145"/>
      <c r="AX70" s="145"/>
      <c r="AY70" s="145"/>
      <c r="AZ70" s="145"/>
      <c r="BA70" s="149"/>
      <c r="BB70" s="145"/>
      <c r="BC70" s="149"/>
      <c r="BD70" s="145"/>
      <c r="BE70" s="145"/>
    </row>
    <row r="71" spans="1:57" x14ac:dyDescent="0.25">
      <c r="A71" s="145"/>
      <c r="B71" s="146"/>
      <c r="C71" s="147"/>
      <c r="D71" s="147"/>
      <c r="E71" s="147"/>
      <c r="F71" s="147"/>
      <c r="G71" s="147"/>
      <c r="H71" s="147"/>
      <c r="I71" s="147"/>
      <c r="J71" s="147"/>
      <c r="K71" s="147"/>
      <c r="L71" s="147"/>
      <c r="M71" s="147"/>
      <c r="N71" s="147"/>
      <c r="O71" s="147"/>
      <c r="P71" s="147"/>
      <c r="Q71" s="147"/>
      <c r="R71" s="147"/>
      <c r="S71" s="147"/>
      <c r="T71" s="147"/>
      <c r="U71" s="147"/>
      <c r="V71" s="147"/>
      <c r="W71" s="147"/>
      <c r="X71" s="148"/>
      <c r="Y71" s="147"/>
      <c r="Z71" s="147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7"/>
      <c r="AM71" s="147"/>
      <c r="AN71" s="147"/>
      <c r="AO71" s="147"/>
      <c r="AP71" s="147"/>
      <c r="AQ71" s="147"/>
      <c r="AR71" s="147"/>
      <c r="AS71" s="147"/>
      <c r="AT71" s="145"/>
      <c r="AU71" s="145"/>
      <c r="AV71" s="145"/>
      <c r="AW71" s="145"/>
      <c r="AX71" s="145"/>
      <c r="AY71" s="145"/>
      <c r="AZ71" s="145"/>
      <c r="BA71" s="149"/>
      <c r="BB71" s="145"/>
      <c r="BC71" s="149"/>
      <c r="BD71" s="145"/>
      <c r="BE71" s="145"/>
    </row>
    <row r="72" spans="1:57" x14ac:dyDescent="0.25">
      <c r="A72" s="145"/>
      <c r="B72" s="146"/>
      <c r="C72" s="147"/>
      <c r="D72" s="147"/>
      <c r="E72" s="147"/>
      <c r="F72" s="147"/>
      <c r="G72" s="147"/>
      <c r="H72" s="147"/>
      <c r="I72" s="147"/>
      <c r="J72" s="147"/>
      <c r="K72" s="147"/>
      <c r="L72" s="147"/>
      <c r="M72" s="147"/>
      <c r="N72" s="147"/>
      <c r="O72" s="147"/>
      <c r="P72" s="147"/>
      <c r="Q72" s="147"/>
      <c r="R72" s="147"/>
      <c r="S72" s="147"/>
      <c r="T72" s="147"/>
      <c r="U72" s="147"/>
      <c r="V72" s="147"/>
      <c r="W72" s="147"/>
      <c r="X72" s="148"/>
      <c r="Y72" s="147"/>
      <c r="Z72" s="147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5"/>
      <c r="AL72" s="147"/>
      <c r="AM72" s="147"/>
      <c r="AN72" s="147"/>
      <c r="AO72" s="147"/>
      <c r="AP72" s="147"/>
      <c r="AQ72" s="147"/>
      <c r="AR72" s="147"/>
      <c r="AS72" s="147"/>
      <c r="AT72" s="145"/>
      <c r="AU72" s="145"/>
      <c r="AV72" s="145"/>
      <c r="AW72" s="145"/>
      <c r="AX72" s="145"/>
      <c r="AY72" s="145"/>
      <c r="AZ72" s="145"/>
      <c r="BA72" s="149"/>
      <c r="BB72" s="145"/>
      <c r="BC72" s="149"/>
      <c r="BD72" s="145"/>
      <c r="BE72" s="145"/>
    </row>
    <row r="73" spans="1:57" x14ac:dyDescent="0.25">
      <c r="A73" s="145"/>
      <c r="B73" s="146"/>
      <c r="C73" s="147"/>
      <c r="D73" s="147"/>
      <c r="E73" s="147"/>
      <c r="F73" s="147"/>
      <c r="G73" s="147"/>
      <c r="H73" s="147"/>
      <c r="I73" s="147"/>
      <c r="J73" s="147"/>
      <c r="K73" s="147"/>
      <c r="L73" s="147"/>
      <c r="M73" s="147"/>
      <c r="N73" s="147"/>
      <c r="O73" s="147"/>
      <c r="P73" s="147"/>
      <c r="Q73" s="147"/>
      <c r="R73" s="147"/>
      <c r="S73" s="147"/>
      <c r="T73" s="147"/>
      <c r="U73" s="147"/>
      <c r="V73" s="147"/>
      <c r="W73" s="147"/>
      <c r="X73" s="148"/>
      <c r="Y73" s="147"/>
      <c r="Z73" s="147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5"/>
      <c r="AL73" s="147"/>
      <c r="AM73" s="147"/>
      <c r="AN73" s="147"/>
      <c r="AO73" s="147"/>
      <c r="AP73" s="147"/>
      <c r="AQ73" s="147"/>
      <c r="AR73" s="147"/>
      <c r="AS73" s="147"/>
      <c r="AT73" s="145"/>
      <c r="AU73" s="145"/>
      <c r="AV73" s="145"/>
      <c r="AW73" s="145"/>
      <c r="AX73" s="145"/>
      <c r="AY73" s="145"/>
      <c r="AZ73" s="145"/>
      <c r="BA73" s="149"/>
      <c r="BB73" s="145"/>
      <c r="BC73" s="149"/>
      <c r="BD73" s="145"/>
      <c r="BE73" s="145"/>
    </row>
    <row r="74" spans="1:57" x14ac:dyDescent="0.25">
      <c r="A74" s="145"/>
      <c r="B74" s="146"/>
      <c r="C74" s="147"/>
      <c r="D74" s="147"/>
      <c r="E74" s="147"/>
      <c r="F74" s="147"/>
      <c r="G74" s="147"/>
      <c r="H74" s="147"/>
      <c r="I74" s="147"/>
      <c r="J74" s="147"/>
      <c r="K74" s="147"/>
      <c r="L74" s="147"/>
      <c r="M74" s="147"/>
      <c r="N74" s="147"/>
      <c r="O74" s="147"/>
      <c r="P74" s="147"/>
      <c r="Q74" s="147"/>
      <c r="R74" s="147"/>
      <c r="S74" s="147"/>
      <c r="T74" s="147"/>
      <c r="U74" s="147"/>
      <c r="V74" s="147"/>
      <c r="W74" s="147"/>
      <c r="X74" s="148"/>
      <c r="Y74" s="147"/>
      <c r="Z74" s="147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5"/>
      <c r="AL74" s="147"/>
      <c r="AM74" s="147"/>
      <c r="AN74" s="147"/>
      <c r="AO74" s="147"/>
      <c r="AP74" s="147"/>
      <c r="AQ74" s="147"/>
      <c r="AR74" s="147"/>
      <c r="AS74" s="147"/>
      <c r="AT74" s="145"/>
      <c r="AU74" s="145"/>
      <c r="AV74" s="145"/>
      <c r="AW74" s="145"/>
      <c r="AX74" s="145"/>
      <c r="AY74" s="145"/>
      <c r="AZ74" s="145"/>
      <c r="BA74" s="149"/>
      <c r="BB74" s="145"/>
      <c r="BC74" s="149"/>
      <c r="BD74" s="145"/>
      <c r="BE74" s="145"/>
    </row>
    <row r="75" spans="1:57" x14ac:dyDescent="0.25">
      <c r="A75" s="145"/>
      <c r="B75" s="146"/>
      <c r="C75" s="147"/>
      <c r="D75" s="147"/>
      <c r="E75" s="147"/>
      <c r="F75" s="147"/>
      <c r="G75" s="147"/>
      <c r="H75" s="147"/>
      <c r="I75" s="147"/>
      <c r="J75" s="147"/>
      <c r="K75" s="147"/>
      <c r="L75" s="147"/>
      <c r="M75" s="147"/>
      <c r="N75" s="147"/>
      <c r="O75" s="147"/>
      <c r="P75" s="147"/>
      <c r="Q75" s="147"/>
      <c r="R75" s="147"/>
      <c r="S75" s="147"/>
      <c r="T75" s="147"/>
      <c r="U75" s="147"/>
      <c r="V75" s="147"/>
      <c r="W75" s="147"/>
      <c r="X75" s="148"/>
      <c r="Y75" s="147"/>
      <c r="Z75" s="147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5"/>
      <c r="AL75" s="147"/>
      <c r="AM75" s="147"/>
      <c r="AN75" s="147"/>
      <c r="AO75" s="147"/>
      <c r="AP75" s="147"/>
      <c r="AQ75" s="147"/>
      <c r="AR75" s="147"/>
      <c r="AS75" s="147"/>
      <c r="AT75" s="145"/>
      <c r="AU75" s="145"/>
      <c r="AV75" s="145"/>
      <c r="AW75" s="145"/>
      <c r="AX75" s="145"/>
      <c r="AY75" s="145"/>
      <c r="AZ75" s="145"/>
      <c r="BA75" s="149"/>
      <c r="BB75" s="145"/>
      <c r="BC75" s="149"/>
      <c r="BD75" s="145"/>
      <c r="BE75" s="145"/>
    </row>
    <row r="76" spans="1:57" x14ac:dyDescent="0.25">
      <c r="A76" s="145"/>
      <c r="B76" s="146"/>
      <c r="C76" s="147"/>
      <c r="D76" s="147"/>
      <c r="E76" s="147"/>
      <c r="F76" s="147"/>
      <c r="G76" s="147"/>
      <c r="H76" s="147"/>
      <c r="I76" s="147"/>
      <c r="J76" s="147"/>
      <c r="K76" s="147"/>
      <c r="L76" s="147"/>
      <c r="M76" s="147"/>
      <c r="N76" s="147"/>
      <c r="O76" s="147"/>
      <c r="P76" s="147"/>
      <c r="Q76" s="147"/>
      <c r="R76" s="147"/>
      <c r="S76" s="147"/>
      <c r="T76" s="147"/>
      <c r="U76" s="147"/>
      <c r="V76" s="147"/>
      <c r="W76" s="147"/>
      <c r="X76" s="148"/>
      <c r="Y76" s="147"/>
      <c r="Z76" s="147"/>
      <c r="AA76" s="145"/>
      <c r="AB76" s="145"/>
      <c r="AC76" s="145"/>
      <c r="AD76" s="145"/>
      <c r="AE76" s="145"/>
      <c r="AF76" s="145"/>
      <c r="AG76" s="145"/>
      <c r="AH76" s="145"/>
      <c r="AI76" s="145"/>
      <c r="AJ76" s="145"/>
      <c r="AK76" s="145"/>
      <c r="AL76" s="147"/>
      <c r="AM76" s="147"/>
      <c r="AN76" s="147"/>
      <c r="AO76" s="147"/>
      <c r="AP76" s="147"/>
      <c r="AQ76" s="147"/>
      <c r="AR76" s="147"/>
      <c r="AS76" s="147"/>
      <c r="AT76" s="145"/>
      <c r="AU76" s="145"/>
      <c r="AV76" s="145"/>
      <c r="AW76" s="145"/>
      <c r="AX76" s="145"/>
      <c r="AY76" s="145"/>
      <c r="AZ76" s="145"/>
      <c r="BA76" s="149"/>
      <c r="BB76" s="145"/>
      <c r="BC76" s="149"/>
      <c r="BD76" s="145"/>
      <c r="BE76" s="145"/>
    </row>
    <row r="77" spans="1:57" x14ac:dyDescent="0.25">
      <c r="A77" s="14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47"/>
      <c r="T77" s="147"/>
      <c r="U77" s="147"/>
      <c r="V77" s="147"/>
      <c r="W77" s="147"/>
      <c r="X77" s="148"/>
      <c r="Y77" s="147"/>
      <c r="Z77" s="147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5"/>
      <c r="AL77" s="147"/>
      <c r="AM77" s="147"/>
      <c r="AN77" s="147"/>
      <c r="AO77" s="147"/>
      <c r="AP77" s="147"/>
      <c r="AQ77" s="147"/>
      <c r="AR77" s="147"/>
      <c r="AS77" s="147"/>
      <c r="AT77" s="145"/>
      <c r="AU77" s="145"/>
      <c r="AV77" s="145"/>
      <c r="AW77" s="145"/>
      <c r="AX77" s="145"/>
      <c r="AY77" s="145"/>
      <c r="AZ77" s="145"/>
      <c r="BA77" s="149"/>
      <c r="BB77" s="145"/>
      <c r="BC77" s="149"/>
      <c r="BD77" s="145"/>
      <c r="BE77" s="145"/>
    </row>
    <row r="78" spans="1:57" x14ac:dyDescent="0.25">
      <c r="A78" s="145"/>
      <c r="B78" s="146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8"/>
      <c r="Y78" s="147"/>
      <c r="Z78" s="147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7"/>
      <c r="AM78" s="147"/>
      <c r="AN78" s="147"/>
      <c r="AO78" s="147"/>
      <c r="AP78" s="147"/>
      <c r="AQ78" s="147"/>
      <c r="AR78" s="147"/>
      <c r="AS78" s="147"/>
      <c r="AT78" s="145"/>
      <c r="AU78" s="145"/>
      <c r="AV78" s="145"/>
      <c r="AW78" s="145"/>
      <c r="AX78" s="145"/>
      <c r="AY78" s="145"/>
      <c r="AZ78" s="145"/>
      <c r="BA78" s="149"/>
      <c r="BB78" s="145"/>
      <c r="BC78" s="149"/>
      <c r="BD78" s="145"/>
      <c r="BE78" s="145"/>
    </row>
    <row r="79" spans="1:57" x14ac:dyDescent="0.25">
      <c r="A79" s="145"/>
      <c r="B79" s="146"/>
      <c r="C79" s="147"/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8"/>
      <c r="Y79" s="147"/>
      <c r="Z79" s="147"/>
      <c r="AA79" s="145"/>
      <c r="AB79" s="145"/>
      <c r="AC79" s="145"/>
      <c r="AD79" s="145"/>
      <c r="AE79" s="145"/>
      <c r="AF79" s="145"/>
      <c r="AG79" s="145"/>
      <c r="AH79" s="145"/>
      <c r="AI79" s="145"/>
      <c r="AJ79" s="145"/>
      <c r="AK79" s="145"/>
      <c r="AL79" s="147"/>
      <c r="AM79" s="147"/>
      <c r="AN79" s="147"/>
      <c r="AO79" s="147"/>
      <c r="AP79" s="147"/>
      <c r="AQ79" s="147"/>
      <c r="AR79" s="147"/>
      <c r="AS79" s="147"/>
      <c r="AT79" s="145"/>
      <c r="AU79" s="145"/>
      <c r="AV79" s="145"/>
      <c r="AW79" s="145"/>
      <c r="AX79" s="145"/>
      <c r="AY79" s="145"/>
      <c r="AZ79" s="145"/>
      <c r="BA79" s="149"/>
      <c r="BB79" s="145"/>
      <c r="BC79" s="149"/>
      <c r="BD79" s="145"/>
      <c r="BE79" s="145"/>
    </row>
    <row r="80" spans="1:57" x14ac:dyDescent="0.25">
      <c r="A80" s="145"/>
      <c r="B80" s="146"/>
      <c r="C80" s="147"/>
      <c r="D80" s="147"/>
      <c r="E80" s="147"/>
      <c r="F80" s="147"/>
      <c r="G80" s="147"/>
      <c r="H80" s="147"/>
      <c r="I80" s="147"/>
      <c r="J80" s="147"/>
      <c r="K80" s="147"/>
      <c r="L80" s="147"/>
      <c r="M80" s="147"/>
      <c r="N80" s="147"/>
      <c r="O80" s="147"/>
      <c r="P80" s="147"/>
      <c r="Q80" s="147"/>
      <c r="R80" s="147"/>
      <c r="S80" s="147"/>
      <c r="T80" s="147"/>
      <c r="U80" s="147"/>
      <c r="V80" s="147"/>
      <c r="W80" s="147"/>
      <c r="X80" s="148"/>
      <c r="Y80" s="147"/>
      <c r="Z80" s="147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7"/>
      <c r="AM80" s="147"/>
      <c r="AN80" s="147"/>
      <c r="AO80" s="147"/>
      <c r="AP80" s="147"/>
      <c r="AQ80" s="147"/>
      <c r="AR80" s="147"/>
      <c r="AS80" s="147"/>
      <c r="AT80" s="145"/>
      <c r="AU80" s="145"/>
      <c r="AV80" s="145"/>
      <c r="AW80" s="145"/>
      <c r="AX80" s="145"/>
      <c r="AY80" s="145"/>
      <c r="AZ80" s="145"/>
      <c r="BA80" s="149"/>
      <c r="BB80" s="145"/>
      <c r="BC80" s="149"/>
      <c r="BD80" s="145"/>
      <c r="BE80" s="145"/>
    </row>
    <row r="81" spans="1:57" x14ac:dyDescent="0.25">
      <c r="A81" s="145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147"/>
      <c r="M81" s="147"/>
      <c r="N81" s="147"/>
      <c r="O81" s="147"/>
      <c r="P81" s="147"/>
      <c r="Q81" s="147"/>
      <c r="R81" s="147"/>
      <c r="S81" s="147"/>
      <c r="T81" s="147"/>
      <c r="U81" s="147"/>
      <c r="V81" s="147"/>
      <c r="W81" s="147"/>
      <c r="X81" s="148"/>
      <c r="Y81" s="147"/>
      <c r="Z81" s="147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7"/>
      <c r="AM81" s="147"/>
      <c r="AN81" s="147"/>
      <c r="AO81" s="147"/>
      <c r="AP81" s="147"/>
      <c r="AQ81" s="147"/>
      <c r="AR81" s="147"/>
      <c r="AS81" s="147"/>
      <c r="AT81" s="145"/>
      <c r="AU81" s="145"/>
      <c r="AV81" s="145"/>
      <c r="AW81" s="145"/>
      <c r="AX81" s="145"/>
      <c r="AY81" s="145"/>
      <c r="AZ81" s="145"/>
      <c r="BA81" s="149"/>
      <c r="BB81" s="145"/>
      <c r="BC81" s="149"/>
      <c r="BD81" s="145"/>
      <c r="BE81" s="145"/>
    </row>
    <row r="82" spans="1:57" x14ac:dyDescent="0.25">
      <c r="A82" s="145"/>
      <c r="B82" s="146"/>
      <c r="C82" s="147"/>
      <c r="D82" s="147"/>
      <c r="E82" s="147"/>
      <c r="F82" s="147"/>
      <c r="G82" s="147"/>
      <c r="H82" s="147"/>
      <c r="I82" s="147"/>
      <c r="J82" s="147"/>
      <c r="K82" s="147"/>
      <c r="L82" s="147"/>
      <c r="M82" s="147"/>
      <c r="N82" s="147"/>
      <c r="O82" s="147"/>
      <c r="P82" s="147"/>
      <c r="Q82" s="147"/>
      <c r="R82" s="147"/>
      <c r="S82" s="147"/>
      <c r="T82" s="147"/>
      <c r="U82" s="147"/>
      <c r="V82" s="147"/>
      <c r="W82" s="147"/>
      <c r="X82" s="148"/>
      <c r="Y82" s="147"/>
      <c r="Z82" s="147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7"/>
      <c r="AM82" s="147"/>
      <c r="AN82" s="147"/>
      <c r="AO82" s="147"/>
      <c r="AP82" s="147"/>
      <c r="AQ82" s="147"/>
      <c r="AR82" s="147"/>
      <c r="AS82" s="147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</row>
    <row r="83" spans="1:57" x14ac:dyDescent="0.25">
      <c r="A83" s="145"/>
      <c r="B83" s="146"/>
      <c r="C83" s="147"/>
      <c r="D83" s="147"/>
      <c r="E83" s="147"/>
      <c r="F83" s="147"/>
      <c r="G83" s="147"/>
      <c r="H83" s="147"/>
      <c r="I83" s="147"/>
      <c r="J83" s="147"/>
      <c r="K83" s="147"/>
      <c r="L83" s="147"/>
      <c r="M83" s="147"/>
      <c r="N83" s="147"/>
      <c r="O83" s="147"/>
      <c r="P83" s="147"/>
      <c r="Q83" s="147"/>
      <c r="R83" s="147"/>
      <c r="S83" s="147"/>
      <c r="T83" s="147"/>
      <c r="U83" s="147"/>
      <c r="V83" s="147"/>
      <c r="W83" s="147"/>
      <c r="X83" s="147"/>
      <c r="Y83" s="147"/>
      <c r="Z83" s="147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7"/>
      <c r="AM83" s="147"/>
      <c r="AN83" s="147"/>
      <c r="AO83" s="147"/>
      <c r="AP83" s="147"/>
      <c r="AQ83" s="147"/>
      <c r="AR83" s="147"/>
      <c r="AS83" s="147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</row>
    <row r="84" spans="1:57" x14ac:dyDescent="0.25">
      <c r="A84" s="145"/>
      <c r="B84" s="146"/>
      <c r="C84" s="147"/>
      <c r="D84" s="147"/>
      <c r="E84" s="147"/>
      <c r="F84" s="147"/>
      <c r="G84" s="147"/>
      <c r="H84" s="147"/>
      <c r="I84" s="147"/>
      <c r="J84" s="147"/>
      <c r="K84" s="147"/>
      <c r="L84" s="147"/>
      <c r="M84" s="147"/>
      <c r="N84" s="147"/>
      <c r="O84" s="147"/>
      <c r="P84" s="147"/>
      <c r="Q84" s="147"/>
      <c r="R84" s="147"/>
      <c r="S84" s="147"/>
      <c r="T84" s="147"/>
      <c r="U84" s="147"/>
      <c r="V84" s="147"/>
      <c r="W84" s="147"/>
      <c r="X84" s="147"/>
      <c r="Y84" s="147"/>
      <c r="Z84" s="147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7"/>
      <c r="AM84" s="147"/>
      <c r="AN84" s="147"/>
      <c r="AO84" s="147"/>
      <c r="AP84" s="147"/>
      <c r="AQ84" s="147"/>
      <c r="AR84" s="147"/>
      <c r="AS84" s="147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</row>
    <row r="85" spans="1:57" x14ac:dyDescent="0.25">
      <c r="A85" s="145"/>
      <c r="B85" s="146"/>
      <c r="C85" s="147"/>
      <c r="D85" s="147"/>
      <c r="E85" s="147"/>
      <c r="F85" s="147"/>
      <c r="G85" s="147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7"/>
      <c r="AM85" s="147"/>
      <c r="AN85" s="147"/>
      <c r="AO85" s="147"/>
      <c r="AP85" s="147"/>
      <c r="AQ85" s="147"/>
      <c r="AR85" s="147"/>
      <c r="AS85" s="147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</row>
    <row r="86" spans="1:57" x14ac:dyDescent="0.25">
      <c r="A86" s="145"/>
      <c r="B86" s="146"/>
      <c r="C86" s="147"/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47"/>
      <c r="O86" s="147"/>
      <c r="P86" s="147"/>
      <c r="Q86" s="147"/>
      <c r="R86" s="147"/>
      <c r="S86" s="147"/>
      <c r="T86" s="147"/>
      <c r="U86" s="147"/>
      <c r="V86" s="147"/>
      <c r="W86" s="147"/>
      <c r="X86" s="147"/>
      <c r="Y86" s="147"/>
      <c r="Z86" s="147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7"/>
      <c r="AM86" s="147"/>
      <c r="AN86" s="147"/>
      <c r="AO86" s="147"/>
      <c r="AP86" s="147"/>
      <c r="AQ86" s="147"/>
      <c r="AR86" s="147"/>
      <c r="AS86" s="147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</row>
    <row r="87" spans="1:57" x14ac:dyDescent="0.25">
      <c r="A87" s="145"/>
      <c r="B87" s="146"/>
      <c r="C87" s="147"/>
      <c r="D87" s="147"/>
      <c r="E87" s="147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47"/>
      <c r="W87" s="147"/>
      <c r="X87" s="147"/>
      <c r="Y87" s="147"/>
      <c r="Z87" s="147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7"/>
      <c r="AM87" s="147"/>
      <c r="AN87" s="147"/>
      <c r="AO87" s="147"/>
      <c r="AP87" s="147"/>
      <c r="AQ87" s="147"/>
      <c r="AR87" s="147"/>
      <c r="AS87" s="147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</row>
    <row r="88" spans="1:57" x14ac:dyDescent="0.25">
      <c r="A88" s="145"/>
      <c r="B88" s="146"/>
      <c r="C88" s="147"/>
      <c r="D88" s="147"/>
      <c r="E88" s="147"/>
      <c r="F88" s="147"/>
      <c r="G88" s="147"/>
      <c r="H88" s="147"/>
      <c r="I88" s="147"/>
      <c r="J88" s="147"/>
      <c r="K88" s="147"/>
      <c r="L88" s="147"/>
      <c r="M88" s="147"/>
      <c r="N88" s="147"/>
      <c r="O88" s="147"/>
      <c r="P88" s="147"/>
      <c r="Q88" s="147"/>
      <c r="R88" s="147"/>
      <c r="S88" s="147"/>
      <c r="T88" s="147"/>
      <c r="U88" s="147"/>
      <c r="V88" s="147"/>
      <c r="W88" s="147"/>
      <c r="X88" s="147"/>
      <c r="Y88" s="147"/>
      <c r="Z88" s="147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7"/>
      <c r="AM88" s="147"/>
      <c r="AN88" s="147"/>
      <c r="AO88" s="147"/>
      <c r="AP88" s="147"/>
      <c r="AQ88" s="147"/>
      <c r="AR88" s="147"/>
      <c r="AS88" s="147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</row>
    <row r="89" spans="1:57" x14ac:dyDescent="0.25">
      <c r="A89" s="145"/>
      <c r="B89" s="146"/>
      <c r="C89" s="147"/>
      <c r="D89" s="147"/>
      <c r="E89" s="147"/>
      <c r="F89" s="147"/>
      <c r="G89" s="147"/>
      <c r="H89" s="147"/>
      <c r="I89" s="147"/>
      <c r="J89" s="147"/>
      <c r="K89" s="147"/>
      <c r="L89" s="147"/>
      <c r="M89" s="147"/>
      <c r="N89" s="147"/>
      <c r="O89" s="147"/>
      <c r="P89" s="147"/>
      <c r="Q89" s="147"/>
      <c r="R89" s="147"/>
      <c r="S89" s="147"/>
      <c r="T89" s="147"/>
      <c r="U89" s="147"/>
      <c r="V89" s="147"/>
      <c r="W89" s="147"/>
      <c r="X89" s="147"/>
      <c r="Y89" s="147"/>
      <c r="Z89" s="147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7"/>
      <c r="AM89" s="147"/>
      <c r="AN89" s="147"/>
      <c r="AO89" s="147"/>
      <c r="AP89" s="147"/>
      <c r="AQ89" s="147"/>
      <c r="AR89" s="147"/>
      <c r="AS89" s="147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</row>
    <row r="90" spans="1:57" x14ac:dyDescent="0.25">
      <c r="A90" s="145"/>
      <c r="B90" s="146"/>
      <c r="C90" s="147"/>
      <c r="D90" s="147"/>
      <c r="E90" s="147"/>
      <c r="F90" s="147"/>
      <c r="G90" s="147"/>
      <c r="H90" s="147"/>
      <c r="I90" s="147"/>
      <c r="J90" s="147"/>
      <c r="K90" s="147"/>
      <c r="L90" s="147"/>
      <c r="M90" s="147"/>
      <c r="N90" s="147"/>
      <c r="O90" s="147"/>
      <c r="P90" s="147"/>
      <c r="Q90" s="147"/>
      <c r="R90" s="147"/>
      <c r="S90" s="147"/>
      <c r="T90" s="147"/>
      <c r="U90" s="147"/>
      <c r="V90" s="147"/>
      <c r="W90" s="147"/>
      <c r="X90" s="147"/>
      <c r="Y90" s="147"/>
      <c r="Z90" s="147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7"/>
      <c r="AM90" s="147"/>
      <c r="AN90" s="147"/>
      <c r="AO90" s="147"/>
      <c r="AP90" s="147"/>
      <c r="AQ90" s="147"/>
      <c r="AR90" s="147"/>
      <c r="AS90" s="147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</row>
    <row r="91" spans="1:57" x14ac:dyDescent="0.25">
      <c r="A91" s="145"/>
      <c r="B91" s="146"/>
      <c r="C91" s="147"/>
      <c r="D91" s="147"/>
      <c r="E91" s="147"/>
      <c r="F91" s="147"/>
      <c r="G91" s="147"/>
      <c r="H91" s="147"/>
      <c r="I91" s="147"/>
      <c r="J91" s="147"/>
      <c r="K91" s="147"/>
      <c r="L91" s="147"/>
      <c r="M91" s="147"/>
      <c r="N91" s="147"/>
      <c r="O91" s="147"/>
      <c r="P91" s="147"/>
      <c r="Q91" s="147"/>
      <c r="R91" s="147"/>
      <c r="S91" s="147"/>
      <c r="T91" s="147"/>
      <c r="U91" s="147"/>
      <c r="V91" s="147"/>
      <c r="W91" s="147"/>
      <c r="X91" s="147"/>
      <c r="Y91" s="147"/>
      <c r="Z91" s="147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7"/>
      <c r="AM91" s="147"/>
      <c r="AN91" s="147"/>
      <c r="AO91" s="147"/>
      <c r="AP91" s="147"/>
      <c r="AQ91" s="147"/>
      <c r="AR91" s="147"/>
      <c r="AS91" s="147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</row>
    <row r="92" spans="1:57" x14ac:dyDescent="0.25">
      <c r="A92" s="145"/>
      <c r="B92" s="146"/>
      <c r="C92" s="147"/>
      <c r="D92" s="147"/>
      <c r="E92" s="147"/>
      <c r="F92" s="147"/>
      <c r="G92" s="147"/>
      <c r="H92" s="147"/>
      <c r="I92" s="147"/>
      <c r="J92" s="147"/>
      <c r="K92" s="147"/>
      <c r="L92" s="147"/>
      <c r="M92" s="147"/>
      <c r="N92" s="147"/>
      <c r="O92" s="147"/>
      <c r="P92" s="147"/>
      <c r="Q92" s="147"/>
      <c r="R92" s="147"/>
      <c r="S92" s="147"/>
      <c r="T92" s="147"/>
      <c r="U92" s="147"/>
      <c r="V92" s="147"/>
      <c r="W92" s="147"/>
      <c r="X92" s="147"/>
      <c r="Y92" s="147"/>
      <c r="Z92" s="147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7"/>
      <c r="AM92" s="147"/>
      <c r="AN92" s="147"/>
      <c r="AO92" s="147"/>
      <c r="AP92" s="147"/>
      <c r="AQ92" s="147"/>
      <c r="AR92" s="147"/>
      <c r="AS92" s="147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</row>
    <row r="93" spans="1:57" x14ac:dyDescent="0.25">
      <c r="A93" s="145"/>
      <c r="B93" s="146"/>
      <c r="C93" s="147"/>
      <c r="D93" s="147"/>
      <c r="E93" s="147"/>
      <c r="F93" s="147"/>
      <c r="G93" s="147"/>
      <c r="H93" s="147"/>
      <c r="I93" s="147"/>
      <c r="J93" s="147"/>
      <c r="K93" s="147"/>
      <c r="L93" s="147"/>
      <c r="M93" s="147"/>
      <c r="N93" s="147"/>
      <c r="O93" s="147"/>
      <c r="P93" s="147"/>
      <c r="Q93" s="147"/>
      <c r="R93" s="147"/>
      <c r="S93" s="147"/>
      <c r="T93" s="147"/>
      <c r="U93" s="147"/>
      <c r="V93" s="147"/>
      <c r="W93" s="147"/>
      <c r="X93" s="147"/>
      <c r="Y93" s="147"/>
      <c r="Z93" s="147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7"/>
      <c r="AM93" s="147"/>
      <c r="AN93" s="147"/>
      <c r="AO93" s="147"/>
      <c r="AP93" s="147"/>
      <c r="AQ93" s="147"/>
      <c r="AR93" s="147"/>
      <c r="AS93" s="147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</row>
    <row r="94" spans="1:57" x14ac:dyDescent="0.25">
      <c r="A94" s="145"/>
      <c r="B94" s="146"/>
      <c r="C94" s="147"/>
      <c r="D94" s="147"/>
      <c r="E94" s="147"/>
      <c r="F94" s="147"/>
      <c r="G94" s="147"/>
      <c r="H94" s="147"/>
      <c r="I94" s="147"/>
      <c r="J94" s="147"/>
      <c r="K94" s="147"/>
      <c r="L94" s="147"/>
      <c r="M94" s="147"/>
      <c r="N94" s="147"/>
      <c r="O94" s="147"/>
      <c r="P94" s="147"/>
      <c r="Q94" s="147"/>
      <c r="R94" s="147"/>
      <c r="S94" s="147"/>
      <c r="T94" s="147"/>
      <c r="U94" s="147"/>
      <c r="V94" s="147"/>
      <c r="W94" s="147"/>
      <c r="X94" s="147"/>
      <c r="Y94" s="147"/>
      <c r="Z94" s="147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7"/>
      <c r="AM94" s="147"/>
      <c r="AN94" s="147"/>
      <c r="AO94" s="147"/>
      <c r="AP94" s="147"/>
      <c r="AQ94" s="147"/>
      <c r="AR94" s="147"/>
      <c r="AS94" s="147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</row>
    <row r="95" spans="1:57" x14ac:dyDescent="0.25">
      <c r="A95" s="145"/>
      <c r="B95" s="146"/>
      <c r="C95" s="147"/>
      <c r="D95" s="147"/>
      <c r="E95" s="147"/>
      <c r="F95" s="147"/>
      <c r="G95" s="147"/>
      <c r="H95" s="147"/>
      <c r="I95" s="147"/>
      <c r="J95" s="147"/>
      <c r="K95" s="147"/>
      <c r="L95" s="147"/>
      <c r="M95" s="147"/>
      <c r="N95" s="147"/>
      <c r="O95" s="147"/>
      <c r="P95" s="147"/>
      <c r="Q95" s="147"/>
      <c r="R95" s="147"/>
      <c r="S95" s="147"/>
      <c r="T95" s="147"/>
      <c r="U95" s="147"/>
      <c r="V95" s="147"/>
      <c r="W95" s="147"/>
      <c r="X95" s="147"/>
      <c r="Y95" s="147"/>
      <c r="Z95" s="147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7"/>
      <c r="AM95" s="147"/>
      <c r="AN95" s="147"/>
      <c r="AO95" s="147"/>
      <c r="AP95" s="147"/>
      <c r="AQ95" s="147"/>
      <c r="AR95" s="147"/>
      <c r="AS95" s="147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</row>
    <row r="96" spans="1:57" x14ac:dyDescent="0.25">
      <c r="A96" s="145"/>
      <c r="B96" s="146"/>
      <c r="C96" s="147"/>
      <c r="D96" s="147"/>
      <c r="E96" s="147"/>
      <c r="F96" s="147"/>
      <c r="G96" s="147"/>
      <c r="H96" s="147"/>
      <c r="I96" s="147"/>
      <c r="J96" s="147"/>
      <c r="K96" s="147"/>
      <c r="L96" s="147"/>
      <c r="M96" s="147"/>
      <c r="N96" s="147"/>
      <c r="O96" s="147"/>
      <c r="P96" s="147"/>
      <c r="Q96" s="147"/>
      <c r="R96" s="147"/>
      <c r="S96" s="147"/>
      <c r="T96" s="147"/>
      <c r="U96" s="147"/>
      <c r="V96" s="147"/>
      <c r="W96" s="147"/>
      <c r="X96" s="147"/>
      <c r="Y96" s="147"/>
      <c r="Z96" s="147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7"/>
      <c r="AM96" s="147"/>
      <c r="AN96" s="147"/>
      <c r="AO96" s="147"/>
      <c r="AP96" s="147"/>
      <c r="AQ96" s="147"/>
      <c r="AR96" s="147"/>
      <c r="AS96" s="147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</row>
    <row r="97" spans="1:57" x14ac:dyDescent="0.25">
      <c r="A97" s="145"/>
      <c r="B97" s="146"/>
      <c r="C97" s="147"/>
      <c r="D97" s="147"/>
      <c r="E97" s="147"/>
      <c r="F97" s="147"/>
      <c r="G97" s="147"/>
      <c r="H97" s="147"/>
      <c r="I97" s="147"/>
      <c r="J97" s="147"/>
      <c r="K97" s="147"/>
      <c r="L97" s="147"/>
      <c r="M97" s="147"/>
      <c r="N97" s="147"/>
      <c r="O97" s="147"/>
      <c r="P97" s="147"/>
      <c r="Q97" s="147"/>
      <c r="R97" s="147"/>
      <c r="S97" s="147"/>
      <c r="T97" s="147"/>
      <c r="U97" s="147"/>
      <c r="V97" s="147"/>
      <c r="W97" s="147"/>
      <c r="X97" s="147"/>
      <c r="Y97" s="147"/>
      <c r="Z97" s="147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7"/>
      <c r="AM97" s="147"/>
      <c r="AN97" s="147"/>
      <c r="AO97" s="147"/>
      <c r="AP97" s="147"/>
      <c r="AQ97" s="147"/>
      <c r="AR97" s="147"/>
      <c r="AS97" s="147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</row>
    <row r="98" spans="1:57" x14ac:dyDescent="0.25">
      <c r="A98" s="145"/>
      <c r="B98" s="146"/>
      <c r="C98" s="147"/>
      <c r="D98" s="147"/>
      <c r="E98" s="147"/>
      <c r="F98" s="147"/>
      <c r="G98" s="147"/>
      <c r="H98" s="147"/>
      <c r="I98" s="147"/>
      <c r="J98" s="147"/>
      <c r="K98" s="147"/>
      <c r="L98" s="147"/>
      <c r="M98" s="147"/>
      <c r="N98" s="147"/>
      <c r="O98" s="147"/>
      <c r="P98" s="147"/>
      <c r="Q98" s="147"/>
      <c r="R98" s="147"/>
      <c r="S98" s="147"/>
      <c r="T98" s="147"/>
      <c r="U98" s="147"/>
      <c r="V98" s="147"/>
      <c r="W98" s="147"/>
      <c r="X98" s="147"/>
      <c r="Y98" s="147"/>
      <c r="Z98" s="147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7"/>
      <c r="AM98" s="147"/>
      <c r="AN98" s="147"/>
      <c r="AO98" s="147"/>
      <c r="AP98" s="147"/>
      <c r="AQ98" s="147"/>
      <c r="AR98" s="147"/>
      <c r="AS98" s="147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</row>
    <row r="99" spans="1:57" x14ac:dyDescent="0.25">
      <c r="A99" s="145"/>
      <c r="B99" s="146"/>
      <c r="C99" s="147"/>
      <c r="D99" s="147"/>
      <c r="E99" s="147"/>
      <c r="F99" s="147"/>
      <c r="G99" s="147"/>
      <c r="H99" s="147"/>
      <c r="I99" s="147"/>
      <c r="J99" s="147"/>
      <c r="K99" s="147"/>
      <c r="L99" s="147"/>
      <c r="M99" s="147"/>
      <c r="N99" s="147"/>
      <c r="O99" s="147"/>
      <c r="P99" s="147"/>
      <c r="Q99" s="147"/>
      <c r="R99" s="147"/>
      <c r="S99" s="147"/>
      <c r="T99" s="147"/>
      <c r="U99" s="147"/>
      <c r="V99" s="147"/>
      <c r="W99" s="147"/>
      <c r="X99" s="147"/>
      <c r="Y99" s="147"/>
      <c r="Z99" s="147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7"/>
      <c r="AM99" s="147"/>
      <c r="AN99" s="147"/>
      <c r="AO99" s="147"/>
      <c r="AP99" s="147"/>
      <c r="AQ99" s="147"/>
      <c r="AR99" s="147"/>
      <c r="AS99" s="147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</row>
  </sheetData>
  <mergeCells count="38">
    <mergeCell ref="AV13:BE13"/>
    <mergeCell ref="BB11:BB12"/>
    <mergeCell ref="BC11:BC12"/>
    <mergeCell ref="BD11:BD12"/>
    <mergeCell ref="BE11:BE12"/>
    <mergeCell ref="AB12:AC12"/>
    <mergeCell ref="AD12:AE12"/>
    <mergeCell ref="AF12:AG12"/>
    <mergeCell ref="AH12:AI12"/>
    <mergeCell ref="AJ12:AK12"/>
    <mergeCell ref="AN11:AO12"/>
    <mergeCell ref="AP11:AQ12"/>
    <mergeCell ref="AR11:AS12"/>
    <mergeCell ref="AT11:AU12"/>
    <mergeCell ref="AV11:AZ11"/>
    <mergeCell ref="BA11:BA12"/>
    <mergeCell ref="S11:T12"/>
    <mergeCell ref="U11:V12"/>
    <mergeCell ref="W11:X12"/>
    <mergeCell ref="Y11:Z12"/>
    <mergeCell ref="AB11:AK11"/>
    <mergeCell ref="AL11:AM12"/>
    <mergeCell ref="G11:H12"/>
    <mergeCell ref="I11:J12"/>
    <mergeCell ref="K11:L12"/>
    <mergeCell ref="M11:N12"/>
    <mergeCell ref="O11:P12"/>
    <mergeCell ref="Q11:R12"/>
    <mergeCell ref="BC1:BE5"/>
    <mergeCell ref="A6:AS6"/>
    <mergeCell ref="A10:A13"/>
    <mergeCell ref="B10:B13"/>
    <mergeCell ref="C10:N10"/>
    <mergeCell ref="O10:Z10"/>
    <mergeCell ref="AA10:AA12"/>
    <mergeCell ref="AB10:BE10"/>
    <mergeCell ref="C11:D12"/>
    <mergeCell ref="E11:F12"/>
  </mergeCells>
  <pageMargins left="0.75" right="0.75" top="1" bottom="1" header="0.5" footer="0.5"/>
  <pageSetup paperSize="9" scale="68" orientation="portrait" r:id="rId1"/>
  <headerFooter alignWithMargins="0"/>
  <colBreaks count="1" manualBreakCount="1">
    <brk id="44" max="9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1:AI65"/>
  <sheetViews>
    <sheetView topLeftCell="A10" zoomScale="75" workbookViewId="0">
      <selection activeCell="I34" sqref="I34"/>
    </sheetView>
  </sheetViews>
  <sheetFormatPr defaultRowHeight="15.75" x14ac:dyDescent="0.25"/>
  <cols>
    <col min="1" max="1" width="7.42578125" style="203" customWidth="1"/>
    <col min="2" max="2" width="70.42578125" style="204" customWidth="1"/>
    <col min="3" max="3" width="11.140625" style="205" hidden="1" customWidth="1"/>
    <col min="4" max="4" width="11.42578125" style="205" hidden="1" customWidth="1"/>
    <col min="5" max="6" width="10.28515625" style="205" hidden="1" customWidth="1"/>
    <col min="7" max="8" width="10.7109375" style="205" customWidth="1"/>
    <col min="9" max="9" width="20.140625" style="205" customWidth="1"/>
    <col min="10" max="10" width="10.28515625" style="205" customWidth="1"/>
    <col min="11" max="13" width="10.85546875" style="205" customWidth="1"/>
    <col min="14" max="14" width="13" style="205" customWidth="1"/>
    <col min="15" max="15" width="10.85546875" style="205" customWidth="1"/>
    <col min="16" max="16" width="10.28515625" style="205" customWidth="1"/>
    <col min="17" max="21" width="12.7109375" style="205" customWidth="1"/>
    <col min="22" max="23" width="10.28515625" style="205" hidden="1" customWidth="1"/>
    <col min="24" max="24" width="11.42578125" style="205" hidden="1" customWidth="1"/>
    <col min="25" max="25" width="10.28515625" style="205" hidden="1" customWidth="1"/>
    <col min="26" max="26" width="9.140625" style="205"/>
    <col min="27" max="27" width="10.28515625" style="205" customWidth="1"/>
    <col min="28" max="28" width="19.7109375" style="205" customWidth="1"/>
    <col min="29" max="29" width="12" style="205" customWidth="1"/>
    <col min="30" max="32" width="9.140625" style="205"/>
    <col min="33" max="33" width="11.7109375" style="205" customWidth="1"/>
    <col min="34" max="34" width="9.140625" style="205"/>
    <col min="35" max="35" width="11" style="205" customWidth="1"/>
    <col min="36" max="16384" width="9.140625" style="112"/>
  </cols>
  <sheetData>
    <row r="1" spans="1:35" x14ac:dyDescent="0.25">
      <c r="A1" s="150"/>
      <c r="B1" s="151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</row>
    <row r="2" spans="1:35" x14ac:dyDescent="0.25">
      <c r="A2" s="150"/>
      <c r="B2" s="151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3" t="s">
        <v>128</v>
      </c>
    </row>
    <row r="3" spans="1:35" x14ac:dyDescent="0.25">
      <c r="A3" s="150"/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3" t="s">
        <v>1</v>
      </c>
    </row>
    <row r="4" spans="1:35" x14ac:dyDescent="0.25">
      <c r="A4" s="150"/>
      <c r="B4" s="151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3" t="s">
        <v>129</v>
      </c>
    </row>
    <row r="5" spans="1:35" x14ac:dyDescent="0.25">
      <c r="A5" s="150"/>
      <c r="B5" s="151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3"/>
      <c r="AI5" s="152"/>
    </row>
    <row r="6" spans="1:35" x14ac:dyDescent="0.25">
      <c r="A6" s="154" t="s">
        <v>130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</row>
    <row r="7" spans="1:35" x14ac:dyDescent="0.25">
      <c r="A7" s="150"/>
      <c r="B7" s="151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</row>
    <row r="8" spans="1:35" ht="16.5" thickBot="1" x14ac:dyDescent="0.3">
      <c r="A8" s="150"/>
      <c r="B8" s="151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5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3"/>
    </row>
    <row r="9" spans="1:35" x14ac:dyDescent="0.25">
      <c r="A9" s="156" t="s">
        <v>11</v>
      </c>
      <c r="B9" s="157" t="s">
        <v>131</v>
      </c>
      <c r="C9" s="158" t="s">
        <v>132</v>
      </c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7" t="s">
        <v>133</v>
      </c>
      <c r="R9" s="157"/>
      <c r="S9" s="157"/>
      <c r="T9" s="157"/>
      <c r="U9" s="157"/>
      <c r="V9" s="158" t="s">
        <v>134</v>
      </c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9"/>
    </row>
    <row r="10" spans="1:35" x14ac:dyDescent="0.25">
      <c r="A10" s="160"/>
      <c r="B10" s="161"/>
      <c r="C10" s="161" t="s">
        <v>135</v>
      </c>
      <c r="D10" s="161"/>
      <c r="E10" s="161"/>
      <c r="F10" s="161"/>
      <c r="G10" s="162" t="s">
        <v>136</v>
      </c>
      <c r="H10" s="162"/>
      <c r="I10" s="162"/>
      <c r="J10" s="162"/>
      <c r="K10" s="162" t="s">
        <v>137</v>
      </c>
      <c r="L10" s="162"/>
      <c r="M10" s="162"/>
      <c r="N10" s="162"/>
      <c r="O10" s="162"/>
      <c r="P10" s="163" t="s">
        <v>138</v>
      </c>
      <c r="Q10" s="161"/>
      <c r="R10" s="161"/>
      <c r="S10" s="161"/>
      <c r="T10" s="161"/>
      <c r="U10" s="161"/>
      <c r="V10" s="161" t="s">
        <v>135</v>
      </c>
      <c r="W10" s="161"/>
      <c r="X10" s="161"/>
      <c r="Y10" s="161"/>
      <c r="Z10" s="162" t="s">
        <v>136</v>
      </c>
      <c r="AA10" s="162"/>
      <c r="AB10" s="162"/>
      <c r="AC10" s="162"/>
      <c r="AD10" s="162" t="s">
        <v>137</v>
      </c>
      <c r="AE10" s="162"/>
      <c r="AF10" s="162"/>
      <c r="AG10" s="162"/>
      <c r="AH10" s="162"/>
      <c r="AI10" s="164" t="s">
        <v>139</v>
      </c>
    </row>
    <row r="11" spans="1:35" ht="78.75" x14ac:dyDescent="0.25">
      <c r="A11" s="160"/>
      <c r="B11" s="161"/>
      <c r="C11" s="165" t="s">
        <v>140</v>
      </c>
      <c r="D11" s="166" t="s">
        <v>141</v>
      </c>
      <c r="E11" s="167" t="s">
        <v>142</v>
      </c>
      <c r="F11" s="167" t="s">
        <v>143</v>
      </c>
      <c r="G11" s="165" t="s">
        <v>140</v>
      </c>
      <c r="H11" s="166" t="s">
        <v>141</v>
      </c>
      <c r="I11" s="166" t="s">
        <v>144</v>
      </c>
      <c r="J11" s="166" t="s">
        <v>145</v>
      </c>
      <c r="K11" s="165" t="s">
        <v>146</v>
      </c>
      <c r="L11" s="166" t="s">
        <v>141</v>
      </c>
      <c r="M11" s="168" t="s">
        <v>147</v>
      </c>
      <c r="N11" s="168" t="s">
        <v>148</v>
      </c>
      <c r="O11" s="166" t="s">
        <v>149</v>
      </c>
      <c r="P11" s="163"/>
      <c r="Q11" s="167" t="s">
        <v>150</v>
      </c>
      <c r="R11" s="167" t="s">
        <v>151</v>
      </c>
      <c r="S11" s="167" t="s">
        <v>152</v>
      </c>
      <c r="T11" s="167" t="s">
        <v>153</v>
      </c>
      <c r="U11" s="167" t="s">
        <v>154</v>
      </c>
      <c r="V11" s="165" t="s">
        <v>140</v>
      </c>
      <c r="W11" s="169" t="s">
        <v>155</v>
      </c>
      <c r="X11" s="167" t="s">
        <v>142</v>
      </c>
      <c r="Y11" s="167" t="s">
        <v>156</v>
      </c>
      <c r="Z11" s="165" t="s">
        <v>140</v>
      </c>
      <c r="AA11" s="166" t="s">
        <v>141</v>
      </c>
      <c r="AB11" s="166" t="s">
        <v>144</v>
      </c>
      <c r="AC11" s="166" t="s">
        <v>145</v>
      </c>
      <c r="AD11" s="165" t="s">
        <v>146</v>
      </c>
      <c r="AE11" s="166" t="s">
        <v>141</v>
      </c>
      <c r="AF11" s="165" t="s">
        <v>147</v>
      </c>
      <c r="AG11" s="165" t="s">
        <v>148</v>
      </c>
      <c r="AH11" s="166" t="s">
        <v>149</v>
      </c>
      <c r="AI11" s="170"/>
    </row>
    <row r="12" spans="1:35" x14ac:dyDescent="0.25">
      <c r="A12" s="83"/>
      <c r="B12" s="83" t="s">
        <v>34</v>
      </c>
      <c r="C12" s="171"/>
      <c r="D12" s="172"/>
      <c r="E12" s="173"/>
      <c r="F12" s="173"/>
      <c r="G12" s="171"/>
      <c r="H12" s="172"/>
      <c r="I12" s="172"/>
      <c r="J12" s="172"/>
      <c r="K12" s="171"/>
      <c r="L12" s="172"/>
      <c r="M12" s="171"/>
      <c r="N12" s="171"/>
      <c r="O12" s="172"/>
      <c r="P12" s="171"/>
      <c r="Q12" s="174">
        <f>Q13+Q27</f>
        <v>227.12558782732199</v>
      </c>
      <c r="R12" s="174">
        <f>R13+R27</f>
        <v>6.9002940454700017</v>
      </c>
      <c r="S12" s="174">
        <f>S13+S27</f>
        <v>139.52001488627712</v>
      </c>
      <c r="T12" s="174">
        <f>T13+T27</f>
        <v>52.89974559694695</v>
      </c>
      <c r="U12" s="174">
        <f>U13+U27</f>
        <v>27.80553329862796</v>
      </c>
      <c r="V12" s="174">
        <f>V13+V29</f>
        <v>0</v>
      </c>
      <c r="W12" s="174">
        <f>W13+W29</f>
        <v>0</v>
      </c>
      <c r="X12" s="174">
        <f>X13+X29</f>
        <v>0</v>
      </c>
      <c r="Y12" s="174">
        <f>Y13+Y29</f>
        <v>0</v>
      </c>
      <c r="Z12" s="171"/>
      <c r="AA12" s="172"/>
      <c r="AB12" s="172"/>
      <c r="AC12" s="172"/>
      <c r="AD12" s="171"/>
      <c r="AE12" s="172"/>
      <c r="AF12" s="171"/>
      <c r="AG12" s="171"/>
      <c r="AH12" s="172"/>
      <c r="AI12" s="172"/>
    </row>
    <row r="13" spans="1:35" x14ac:dyDescent="0.25">
      <c r="A13" s="83" t="s">
        <v>157</v>
      </c>
      <c r="B13" s="175" t="s">
        <v>35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4">
        <f>Q14+Q17+Q18+Q20+Q21</f>
        <v>49.485469259999995</v>
      </c>
      <c r="R13" s="174">
        <f>R14+R17+R18+R20+R21</f>
        <v>3.2917478482000004</v>
      </c>
      <c r="S13" s="174">
        <f>S14+S17+S18+S20+S21</f>
        <v>37.107330407999996</v>
      </c>
      <c r="T13" s="174">
        <f>T14+T17+T18+T20+T21</f>
        <v>5.0731331703999993</v>
      </c>
      <c r="U13" s="174">
        <f>U14+U17+U18+U20+U21</f>
        <v>4.0132578334</v>
      </c>
      <c r="V13" s="173"/>
      <c r="W13" s="173"/>
      <c r="X13" s="173"/>
      <c r="Y13" s="173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</row>
    <row r="14" spans="1:35" x14ac:dyDescent="0.25">
      <c r="A14" s="83" t="s">
        <v>36</v>
      </c>
      <c r="B14" s="175" t="s">
        <v>37</v>
      </c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7">
        <f>SUM(Q15:Q16)</f>
        <v>5.7002399999999991</v>
      </c>
      <c r="R14" s="177">
        <f>SUM(R15:R16)</f>
        <v>0.39901679999999995</v>
      </c>
      <c r="S14" s="177">
        <f>SUM(S15:S16)</f>
        <v>1.7100719999999996</v>
      </c>
      <c r="T14" s="177">
        <f>SUM(T15:T16)</f>
        <v>3.4201439999999992</v>
      </c>
      <c r="U14" s="177">
        <f>SUM(U15:U16)</f>
        <v>0.17100719999999997</v>
      </c>
      <c r="V14" s="177"/>
      <c r="W14" s="173"/>
      <c r="X14" s="173"/>
      <c r="Y14" s="173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</row>
    <row r="15" spans="1:35" s="182" customFormat="1" x14ac:dyDescent="0.25">
      <c r="A15" s="178"/>
      <c r="B15" s="179" t="s">
        <v>158</v>
      </c>
      <c r="C15" s="178"/>
      <c r="D15" s="178"/>
      <c r="E15" s="178"/>
      <c r="F15" s="178"/>
      <c r="G15" s="178">
        <v>0</v>
      </c>
      <c r="H15" s="178">
        <v>0</v>
      </c>
      <c r="I15" s="178">
        <v>0</v>
      </c>
      <c r="J15" s="178">
        <v>0</v>
      </c>
      <c r="K15" s="178">
        <v>0</v>
      </c>
      <c r="L15" s="178">
        <v>0</v>
      </c>
      <c r="M15" s="178">
        <v>0</v>
      </c>
      <c r="N15" s="178">
        <v>0</v>
      </c>
      <c r="O15" s="178">
        <v>0</v>
      </c>
      <c r="P15" s="178"/>
      <c r="Q15" s="180">
        <v>5.7002399999999991</v>
      </c>
      <c r="R15" s="180">
        <v>0.39901679999999995</v>
      </c>
      <c r="S15" s="180">
        <v>1.7100719999999996</v>
      </c>
      <c r="T15" s="180">
        <v>3.4201439999999992</v>
      </c>
      <c r="U15" s="180">
        <v>0.17100719999999997</v>
      </c>
      <c r="V15" s="178"/>
      <c r="W15" s="178"/>
      <c r="X15" s="178"/>
      <c r="Y15" s="178"/>
      <c r="Z15" s="78">
        <v>0</v>
      </c>
      <c r="AA15" s="78">
        <v>0</v>
      </c>
      <c r="AB15" s="140">
        <v>0</v>
      </c>
      <c r="AC15" s="140">
        <v>0</v>
      </c>
      <c r="AD15" s="78">
        <v>0</v>
      </c>
      <c r="AE15" s="78">
        <v>0</v>
      </c>
      <c r="AF15" s="78">
        <v>0</v>
      </c>
      <c r="AG15" s="78">
        <v>0</v>
      </c>
      <c r="AH15" s="181">
        <v>0</v>
      </c>
      <c r="AI15" s="178"/>
    </row>
    <row r="16" spans="1:35" s="182" customFormat="1" x14ac:dyDescent="0.25">
      <c r="A16" s="178"/>
      <c r="B16" s="179" t="s">
        <v>40</v>
      </c>
      <c r="C16" s="178"/>
      <c r="D16" s="178"/>
      <c r="E16" s="178"/>
      <c r="F16" s="178"/>
      <c r="G16" s="178">
        <v>0</v>
      </c>
      <c r="H16" s="178">
        <v>0</v>
      </c>
      <c r="I16" s="178">
        <v>0</v>
      </c>
      <c r="J16" s="178">
        <v>0</v>
      </c>
      <c r="K16" s="178">
        <v>0</v>
      </c>
      <c r="L16" s="178">
        <v>0</v>
      </c>
      <c r="M16" s="178">
        <v>0</v>
      </c>
      <c r="N16" s="178">
        <v>0</v>
      </c>
      <c r="O16" s="178">
        <v>0</v>
      </c>
      <c r="P16" s="178"/>
      <c r="Q16" s="180">
        <v>0</v>
      </c>
      <c r="R16" s="180">
        <v>0</v>
      </c>
      <c r="S16" s="180">
        <v>0</v>
      </c>
      <c r="T16" s="180">
        <v>0</v>
      </c>
      <c r="U16" s="180">
        <v>0</v>
      </c>
      <c r="V16" s="178"/>
      <c r="W16" s="178"/>
      <c r="X16" s="178"/>
      <c r="Y16" s="178"/>
      <c r="Z16" s="78">
        <v>0</v>
      </c>
      <c r="AA16" s="78">
        <v>0</v>
      </c>
      <c r="AB16" s="140">
        <v>0</v>
      </c>
      <c r="AC16" s="140">
        <v>0</v>
      </c>
      <c r="AD16" s="78">
        <v>0</v>
      </c>
      <c r="AE16" s="78">
        <v>0</v>
      </c>
      <c r="AF16" s="78">
        <v>0</v>
      </c>
      <c r="AG16" s="78">
        <v>0</v>
      </c>
      <c r="AH16" s="181">
        <v>0</v>
      </c>
      <c r="AI16" s="178"/>
    </row>
    <row r="17" spans="1:35" x14ac:dyDescent="0.25">
      <c r="A17" s="175" t="s">
        <v>41</v>
      </c>
      <c r="B17" s="183" t="str">
        <f>'[1] 1.4 Минэнерго '!B25</f>
        <v>Создание систем противоаварийной и режимной автоматики</v>
      </c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84">
        <v>0</v>
      </c>
      <c r="R17" s="185">
        <v>0</v>
      </c>
      <c r="S17" s="185">
        <v>0</v>
      </c>
      <c r="T17" s="185">
        <v>0</v>
      </c>
      <c r="U17" s="185">
        <v>0</v>
      </c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86"/>
      <c r="AH17" s="184"/>
      <c r="AI17" s="184"/>
    </row>
    <row r="18" spans="1:35" x14ac:dyDescent="0.25">
      <c r="A18" s="175" t="s">
        <v>43</v>
      </c>
      <c r="B18" s="183" t="str">
        <f>'[1] 1.4 Минэнерго '!B26</f>
        <v xml:space="preserve">Создание систем телемеханики  и связи </v>
      </c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84">
        <f>Q19</f>
        <v>0</v>
      </c>
      <c r="R18" s="184">
        <f>R19</f>
        <v>0</v>
      </c>
      <c r="S18" s="184">
        <f>S19</f>
        <v>0</v>
      </c>
      <c r="T18" s="184">
        <f>T19</f>
        <v>0</v>
      </c>
      <c r="U18" s="184">
        <f>U19</f>
        <v>0</v>
      </c>
      <c r="V18" s="175"/>
      <c r="W18" s="175"/>
      <c r="X18" s="175"/>
      <c r="Y18" s="175"/>
      <c r="Z18" s="175"/>
      <c r="AA18" s="175"/>
      <c r="AB18" s="175"/>
      <c r="AC18" s="175"/>
      <c r="AD18" s="175"/>
      <c r="AE18" s="175"/>
      <c r="AF18" s="175"/>
      <c r="AG18" s="186"/>
      <c r="AH18" s="143"/>
      <c r="AI18" s="143"/>
    </row>
    <row r="19" spans="1:35" s="182" customFormat="1" ht="31.5" x14ac:dyDescent="0.25">
      <c r="A19" s="178"/>
      <c r="B19" s="179" t="s">
        <v>45</v>
      </c>
      <c r="C19" s="178"/>
      <c r="D19" s="178"/>
      <c r="E19" s="178"/>
      <c r="F19" s="178"/>
      <c r="G19" s="178">
        <v>0</v>
      </c>
      <c r="H19" s="178">
        <v>0</v>
      </c>
      <c r="I19" s="178">
        <v>0</v>
      </c>
      <c r="J19" s="178">
        <v>0</v>
      </c>
      <c r="K19" s="178">
        <v>0</v>
      </c>
      <c r="L19" s="178">
        <v>0</v>
      </c>
      <c r="M19" s="178">
        <v>0</v>
      </c>
      <c r="N19" s="178">
        <v>0</v>
      </c>
      <c r="O19" s="178">
        <v>0</v>
      </c>
      <c r="P19" s="178"/>
      <c r="Q19" s="180">
        <v>0</v>
      </c>
      <c r="R19" s="180">
        <v>0</v>
      </c>
      <c r="S19" s="180">
        <v>0</v>
      </c>
      <c r="T19" s="180">
        <v>0</v>
      </c>
      <c r="U19" s="180">
        <v>0</v>
      </c>
      <c r="V19" s="178"/>
      <c r="W19" s="178"/>
      <c r="X19" s="178"/>
      <c r="Y19" s="178"/>
      <c r="Z19" s="78">
        <v>0</v>
      </c>
      <c r="AA19" s="78">
        <v>0</v>
      </c>
      <c r="AB19" s="140">
        <v>0</v>
      </c>
      <c r="AC19" s="140">
        <v>0</v>
      </c>
      <c r="AD19" s="78">
        <v>0</v>
      </c>
      <c r="AE19" s="78">
        <v>0</v>
      </c>
      <c r="AF19" s="78">
        <v>0</v>
      </c>
      <c r="AG19" s="78">
        <v>0</v>
      </c>
      <c r="AH19" s="181">
        <v>0</v>
      </c>
      <c r="AI19" s="178"/>
    </row>
    <row r="20" spans="1:35" ht="31.5" x14ac:dyDescent="0.25">
      <c r="A20" s="175" t="s">
        <v>47</v>
      </c>
      <c r="B20" s="183" t="str">
        <f>'[1] 1.4 Минэнерго '!B28</f>
        <v>Установка устройств регулирования напряжения и компенсации реактивной мощности</v>
      </c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84">
        <v>0</v>
      </c>
      <c r="R20" s="185">
        <v>0</v>
      </c>
      <c r="S20" s="185">
        <v>0</v>
      </c>
      <c r="T20" s="185">
        <v>0</v>
      </c>
      <c r="U20" s="185">
        <v>0</v>
      </c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86"/>
      <c r="AH20" s="184"/>
      <c r="AI20" s="175"/>
    </row>
    <row r="21" spans="1:35" x14ac:dyDescent="0.25">
      <c r="A21" s="175" t="s">
        <v>49</v>
      </c>
      <c r="B21" s="183" t="str">
        <f>'[1] 1.4 Минэнерго '!B29</f>
        <v xml:space="preserve">Прочее </v>
      </c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4">
        <f>SUM(Q22:Q26)</f>
        <v>43.785229259999994</v>
      </c>
      <c r="R21" s="184">
        <f>SUM(R22:R26)</f>
        <v>2.8927310482000004</v>
      </c>
      <c r="S21" s="184">
        <f>SUM(S22:S26)</f>
        <v>35.397258407999999</v>
      </c>
      <c r="T21" s="184">
        <f>SUM(T22:T26)</f>
        <v>1.6529891703999999</v>
      </c>
      <c r="U21" s="184">
        <f>SUM(U22:U26)</f>
        <v>3.8422506333999999</v>
      </c>
      <c r="V21" s="187"/>
      <c r="W21" s="187"/>
      <c r="X21" s="187"/>
      <c r="Y21" s="187"/>
      <c r="Z21" s="187"/>
      <c r="AA21" s="187"/>
      <c r="AB21" s="187"/>
      <c r="AC21" s="187"/>
      <c r="AD21" s="188"/>
      <c r="AE21" s="188"/>
      <c r="AF21" s="188"/>
      <c r="AG21" s="188"/>
      <c r="AH21" s="189"/>
      <c r="AI21" s="187"/>
    </row>
    <row r="22" spans="1:35" s="182" customFormat="1" x14ac:dyDescent="0.25">
      <c r="A22" s="178"/>
      <c r="B22" s="179" t="s">
        <v>51</v>
      </c>
      <c r="C22" s="178"/>
      <c r="D22" s="178"/>
      <c r="E22" s="178"/>
      <c r="F22" s="178"/>
      <c r="G22" s="178">
        <v>0</v>
      </c>
      <c r="H22" s="178">
        <v>0</v>
      </c>
      <c r="I22" s="178">
        <v>0</v>
      </c>
      <c r="J22" s="178">
        <v>0</v>
      </c>
      <c r="K22" s="178">
        <v>0</v>
      </c>
      <c r="L22" s="178">
        <v>0</v>
      </c>
      <c r="M22" s="178">
        <v>0</v>
      </c>
      <c r="N22" s="178">
        <v>0</v>
      </c>
      <c r="O22" s="178">
        <v>0</v>
      </c>
      <c r="P22" s="178"/>
      <c r="Q22" s="180">
        <v>2.4604999999999997</v>
      </c>
      <c r="R22" s="180">
        <v>0</v>
      </c>
      <c r="S22" s="180">
        <v>2.3374749999999995</v>
      </c>
      <c r="T22" s="180">
        <v>0</v>
      </c>
      <c r="U22" s="180">
        <v>0.123025</v>
      </c>
      <c r="V22" s="178"/>
      <c r="W22" s="178"/>
      <c r="X22" s="178"/>
      <c r="Y22" s="178"/>
      <c r="Z22" s="78">
        <v>0</v>
      </c>
      <c r="AA22" s="78">
        <v>0</v>
      </c>
      <c r="AB22" s="140">
        <v>0</v>
      </c>
      <c r="AC22" s="140">
        <v>0</v>
      </c>
      <c r="AD22" s="78">
        <v>0</v>
      </c>
      <c r="AE22" s="78">
        <v>0</v>
      </c>
      <c r="AF22" s="78">
        <v>0</v>
      </c>
      <c r="AG22" s="78">
        <v>0</v>
      </c>
      <c r="AH22" s="181">
        <v>0</v>
      </c>
      <c r="AI22" s="178"/>
    </row>
    <row r="23" spans="1:35" s="182" customFormat="1" x14ac:dyDescent="0.25">
      <c r="A23" s="178"/>
      <c r="B23" s="179" t="s">
        <v>52</v>
      </c>
      <c r="C23" s="178"/>
      <c r="D23" s="178"/>
      <c r="E23" s="178"/>
      <c r="F23" s="178"/>
      <c r="G23" s="178">
        <v>0</v>
      </c>
      <c r="H23" s="178">
        <v>0</v>
      </c>
      <c r="I23" s="178">
        <v>0</v>
      </c>
      <c r="J23" s="178">
        <v>0</v>
      </c>
      <c r="K23" s="178">
        <v>0</v>
      </c>
      <c r="L23" s="178">
        <v>0</v>
      </c>
      <c r="M23" s="178">
        <v>0</v>
      </c>
      <c r="N23" s="178">
        <v>0</v>
      </c>
      <c r="O23" s="178">
        <v>0</v>
      </c>
      <c r="P23" s="178"/>
      <c r="Q23" s="180">
        <v>0.5605</v>
      </c>
      <c r="R23" s="180">
        <v>3.9235000000000006E-2</v>
      </c>
      <c r="S23" s="180">
        <v>0.44840000000000002</v>
      </c>
      <c r="T23" s="180">
        <v>2.2419999999999999E-2</v>
      </c>
      <c r="U23" s="180">
        <v>5.0444999999999997E-2</v>
      </c>
      <c r="V23" s="178"/>
      <c r="W23" s="178"/>
      <c r="X23" s="178"/>
      <c r="Y23" s="178"/>
      <c r="Z23" s="78">
        <v>0</v>
      </c>
      <c r="AA23" s="78">
        <v>0</v>
      </c>
      <c r="AB23" s="140">
        <v>0</v>
      </c>
      <c r="AC23" s="140">
        <v>0</v>
      </c>
      <c r="AD23" s="78">
        <v>0</v>
      </c>
      <c r="AE23" s="78">
        <v>0</v>
      </c>
      <c r="AF23" s="78">
        <v>0</v>
      </c>
      <c r="AG23" s="78">
        <v>0</v>
      </c>
      <c r="AH23" s="181">
        <v>0</v>
      </c>
      <c r="AI23" s="178"/>
    </row>
    <row r="24" spans="1:35" s="182" customFormat="1" ht="31.5" x14ac:dyDescent="0.25">
      <c r="A24" s="178"/>
      <c r="B24" s="179" t="s">
        <v>53</v>
      </c>
      <c r="C24" s="178"/>
      <c r="D24" s="178"/>
      <c r="E24" s="178"/>
      <c r="F24" s="178"/>
      <c r="G24" s="178">
        <v>0</v>
      </c>
      <c r="H24" s="178">
        <v>0</v>
      </c>
      <c r="I24" s="178">
        <v>0</v>
      </c>
      <c r="J24" s="178">
        <v>0</v>
      </c>
      <c r="K24" s="178">
        <v>0</v>
      </c>
      <c r="L24" s="178">
        <v>0</v>
      </c>
      <c r="M24" s="178">
        <v>0</v>
      </c>
      <c r="N24" s="178">
        <v>0</v>
      </c>
      <c r="O24" s="178">
        <v>0</v>
      </c>
      <c r="P24" s="178"/>
      <c r="Q24" s="180">
        <v>10.171572859999999</v>
      </c>
      <c r="R24" s="180">
        <v>0.7120101002</v>
      </c>
      <c r="S24" s="180">
        <v>8.137258288</v>
      </c>
      <c r="T24" s="180">
        <v>0.4068629144</v>
      </c>
      <c r="U24" s="180">
        <v>0.91544155739999988</v>
      </c>
      <c r="V24" s="178"/>
      <c r="W24" s="178"/>
      <c r="X24" s="178"/>
      <c r="Y24" s="178"/>
      <c r="Z24" s="78">
        <v>0</v>
      </c>
      <c r="AA24" s="78">
        <v>0</v>
      </c>
      <c r="AB24" s="140">
        <v>0</v>
      </c>
      <c r="AC24" s="140">
        <v>0</v>
      </c>
      <c r="AD24" s="78" t="s">
        <v>159</v>
      </c>
      <c r="AE24" s="78">
        <v>15</v>
      </c>
      <c r="AF24" s="78" t="s">
        <v>160</v>
      </c>
      <c r="AG24" s="78" t="s">
        <v>161</v>
      </c>
      <c r="AH24" s="181">
        <v>11.6</v>
      </c>
      <c r="AI24" s="178"/>
    </row>
    <row r="25" spans="1:35" s="182" customFormat="1" ht="31.5" x14ac:dyDescent="0.25">
      <c r="A25" s="178"/>
      <c r="B25" s="179" t="s">
        <v>54</v>
      </c>
      <c r="C25" s="178"/>
      <c r="D25" s="178"/>
      <c r="E25" s="178"/>
      <c r="F25" s="178"/>
      <c r="G25" s="178">
        <v>0</v>
      </c>
      <c r="H25" s="178">
        <v>0</v>
      </c>
      <c r="I25" s="178">
        <v>0</v>
      </c>
      <c r="J25" s="178">
        <v>0</v>
      </c>
      <c r="K25" s="178">
        <v>0</v>
      </c>
      <c r="L25" s="178">
        <v>0</v>
      </c>
      <c r="M25" s="178">
        <v>0</v>
      </c>
      <c r="N25" s="178">
        <v>0</v>
      </c>
      <c r="O25" s="178">
        <v>0</v>
      </c>
      <c r="P25" s="178"/>
      <c r="Q25" s="180">
        <v>19.323798</v>
      </c>
      <c r="R25" s="180">
        <v>1.3526658600000001</v>
      </c>
      <c r="S25" s="180">
        <v>15.459038400000001</v>
      </c>
      <c r="T25" s="180">
        <v>0.77295192000000001</v>
      </c>
      <c r="U25" s="180">
        <v>1.7391418199999999</v>
      </c>
      <c r="V25" s="178"/>
      <c r="W25" s="178"/>
      <c r="X25" s="178"/>
      <c r="Y25" s="178"/>
      <c r="Z25" s="78">
        <v>0</v>
      </c>
      <c r="AA25" s="78">
        <v>0</v>
      </c>
      <c r="AB25" s="140">
        <v>0</v>
      </c>
      <c r="AC25" s="140">
        <v>0</v>
      </c>
      <c r="AD25" s="78" t="s">
        <v>159</v>
      </c>
      <c r="AE25" s="78">
        <v>15</v>
      </c>
      <c r="AF25" s="78" t="s">
        <v>162</v>
      </c>
      <c r="AG25" s="78" t="s">
        <v>163</v>
      </c>
      <c r="AH25" s="181">
        <v>44.45</v>
      </c>
      <c r="AI25" s="178"/>
    </row>
    <row r="26" spans="1:35" s="182" customFormat="1" ht="31.5" x14ac:dyDescent="0.25">
      <c r="A26" s="178"/>
      <c r="B26" s="179" t="s">
        <v>55</v>
      </c>
      <c r="C26" s="178"/>
      <c r="D26" s="178"/>
      <c r="E26" s="178"/>
      <c r="F26" s="178"/>
      <c r="G26" s="178">
        <v>0</v>
      </c>
      <c r="H26" s="178">
        <v>0</v>
      </c>
      <c r="I26" s="178">
        <v>0</v>
      </c>
      <c r="J26" s="178">
        <v>0</v>
      </c>
      <c r="K26" s="178">
        <v>0</v>
      </c>
      <c r="L26" s="178">
        <v>0</v>
      </c>
      <c r="M26" s="178">
        <v>0</v>
      </c>
      <c r="N26" s="178">
        <v>0</v>
      </c>
      <c r="O26" s="178">
        <v>0</v>
      </c>
      <c r="P26" s="178"/>
      <c r="Q26" s="180">
        <v>11.268858399999999</v>
      </c>
      <c r="R26" s="180">
        <v>0.78882008800000003</v>
      </c>
      <c r="S26" s="180">
        <v>9.0150867199999993</v>
      </c>
      <c r="T26" s="180">
        <v>0.45075433599999998</v>
      </c>
      <c r="U26" s="180">
        <v>1.0141972559999999</v>
      </c>
      <c r="V26" s="178"/>
      <c r="W26" s="178"/>
      <c r="X26" s="178"/>
      <c r="Y26" s="178"/>
      <c r="Z26" s="78" t="s">
        <v>159</v>
      </c>
      <c r="AA26" s="78">
        <v>15</v>
      </c>
      <c r="AB26" s="140" t="s">
        <v>164</v>
      </c>
      <c r="AC26" s="140">
        <v>8</v>
      </c>
      <c r="AD26" s="78">
        <v>0</v>
      </c>
      <c r="AE26" s="78">
        <v>0</v>
      </c>
      <c r="AF26" s="78">
        <v>0</v>
      </c>
      <c r="AG26" s="78">
        <v>0</v>
      </c>
      <c r="AH26" s="181">
        <v>0</v>
      </c>
      <c r="AI26" s="178"/>
    </row>
    <row r="27" spans="1:35" x14ac:dyDescent="0.25">
      <c r="A27" s="175" t="s">
        <v>56</v>
      </c>
      <c r="B27" s="183" t="str">
        <f>'[1] 1.4 Минэнерго '!B34</f>
        <v>Новое строительство</v>
      </c>
      <c r="C27" s="175"/>
      <c r="D27" s="175"/>
      <c r="E27" s="175"/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175"/>
      <c r="Q27" s="184">
        <f>Q28+Q29</f>
        <v>177.64011856732199</v>
      </c>
      <c r="R27" s="184">
        <f>R28+R29</f>
        <v>3.6085461972700013</v>
      </c>
      <c r="S27" s="184">
        <f>S28+S29</f>
        <v>102.41268447827714</v>
      </c>
      <c r="T27" s="184">
        <f>T28+T29</f>
        <v>47.826612426546951</v>
      </c>
      <c r="U27" s="184">
        <f>U28+U29</f>
        <v>23.792275465227959</v>
      </c>
      <c r="V27" s="175"/>
      <c r="W27" s="175"/>
      <c r="X27" s="175"/>
      <c r="Y27" s="175"/>
      <c r="Z27" s="175"/>
      <c r="AA27" s="175"/>
      <c r="AB27" s="186"/>
      <c r="AC27" s="143"/>
      <c r="AD27" s="175"/>
      <c r="AE27" s="175"/>
      <c r="AF27" s="175"/>
      <c r="AG27" s="175"/>
      <c r="AH27" s="190"/>
      <c r="AI27" s="175"/>
    </row>
    <row r="28" spans="1:35" x14ac:dyDescent="0.25">
      <c r="A28" s="191" t="s">
        <v>58</v>
      </c>
      <c r="B28" s="183" t="str">
        <f>'[1] 1.4 Минэнерго '!B35</f>
        <v>Энергосбережение и повышение энергетической эффективности</v>
      </c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84">
        <v>0</v>
      </c>
      <c r="R28" s="143">
        <v>0</v>
      </c>
      <c r="S28" s="143">
        <v>0</v>
      </c>
      <c r="T28" s="143">
        <v>0</v>
      </c>
      <c r="U28" s="143">
        <v>0</v>
      </c>
      <c r="V28" s="175"/>
      <c r="W28" s="175"/>
      <c r="X28" s="175"/>
      <c r="Y28" s="175"/>
      <c r="Z28" s="175"/>
      <c r="AA28" s="175"/>
      <c r="AB28" s="186"/>
      <c r="AC28" s="143"/>
      <c r="AD28" s="175"/>
      <c r="AE28" s="175"/>
      <c r="AF28" s="175"/>
      <c r="AG28" s="175"/>
      <c r="AH28" s="190"/>
      <c r="AI28" s="175"/>
    </row>
    <row r="29" spans="1:35" x14ac:dyDescent="0.25">
      <c r="A29" s="191" t="s">
        <v>59</v>
      </c>
      <c r="B29" s="183" t="str">
        <f>'[1] 1.4 Минэнерго '!B36</f>
        <v>Прочее новое строительство</v>
      </c>
      <c r="C29" s="175"/>
      <c r="D29" s="175"/>
      <c r="E29" s="175"/>
      <c r="F29" s="175"/>
      <c r="G29" s="175"/>
      <c r="H29" s="175"/>
      <c r="I29" s="175"/>
      <c r="J29" s="175"/>
      <c r="K29" s="175"/>
      <c r="L29" s="175"/>
      <c r="M29" s="175"/>
      <c r="N29" s="175"/>
      <c r="O29" s="175"/>
      <c r="P29" s="175"/>
      <c r="Q29" s="184">
        <f>SUM(Q30:Q62)</f>
        <v>177.64011856732199</v>
      </c>
      <c r="R29" s="184">
        <f>SUM(R30:R62)</f>
        <v>3.6085461972700013</v>
      </c>
      <c r="S29" s="184">
        <f>SUM(S30:S62)</f>
        <v>102.41268447827714</v>
      </c>
      <c r="T29" s="184">
        <f>SUM(T30:T62)</f>
        <v>47.826612426546951</v>
      </c>
      <c r="U29" s="184">
        <f>SUM(U30:U62)</f>
        <v>23.792275465227959</v>
      </c>
      <c r="V29" s="175"/>
      <c r="W29" s="175"/>
      <c r="X29" s="175"/>
      <c r="Y29" s="175"/>
      <c r="Z29" s="175"/>
      <c r="AA29" s="175"/>
      <c r="AB29" s="186"/>
      <c r="AC29" s="143"/>
      <c r="AD29" s="175"/>
      <c r="AE29" s="175"/>
      <c r="AF29" s="175"/>
      <c r="AG29" s="175"/>
      <c r="AH29" s="190"/>
      <c r="AI29" s="175"/>
    </row>
    <row r="30" spans="1:35" s="182" customFormat="1" ht="31.5" x14ac:dyDescent="0.25">
      <c r="A30" s="178"/>
      <c r="B30" s="179" t="s">
        <v>61</v>
      </c>
      <c r="C30" s="178"/>
      <c r="D30" s="178"/>
      <c r="E30" s="178"/>
      <c r="F30" s="178"/>
      <c r="G30" s="178">
        <v>0</v>
      </c>
      <c r="H30" s="178">
        <v>0</v>
      </c>
      <c r="I30" s="178">
        <v>0</v>
      </c>
      <c r="J30" s="178">
        <v>0</v>
      </c>
      <c r="K30" s="178">
        <v>0</v>
      </c>
      <c r="L30" s="178">
        <v>0</v>
      </c>
      <c r="M30" s="178">
        <v>0</v>
      </c>
      <c r="N30" s="178">
        <v>0</v>
      </c>
      <c r="O30" s="178">
        <v>0</v>
      </c>
      <c r="P30" s="178"/>
      <c r="Q30" s="180">
        <v>27.256819080000007</v>
      </c>
      <c r="R30" s="180">
        <v>0</v>
      </c>
      <c r="S30" s="180">
        <v>6.8142047700000017</v>
      </c>
      <c r="T30" s="180">
        <v>19.079773356000004</v>
      </c>
      <c r="U30" s="180">
        <v>1.3628409540000004</v>
      </c>
      <c r="V30" s="178"/>
      <c r="W30" s="178"/>
      <c r="X30" s="178"/>
      <c r="Y30" s="178"/>
      <c r="Z30" s="78">
        <v>2015</v>
      </c>
      <c r="AA30" s="78">
        <v>15</v>
      </c>
      <c r="AB30" s="140">
        <v>2</v>
      </c>
      <c r="AC30" s="140">
        <v>25</v>
      </c>
      <c r="AD30" s="78">
        <v>0</v>
      </c>
      <c r="AE30" s="78">
        <v>0</v>
      </c>
      <c r="AF30" s="78">
        <v>0</v>
      </c>
      <c r="AG30" s="78">
        <v>0</v>
      </c>
      <c r="AH30" s="181">
        <v>0</v>
      </c>
      <c r="AI30" s="178"/>
    </row>
    <row r="31" spans="1:35" s="182" customFormat="1" ht="63" x14ac:dyDescent="0.25">
      <c r="A31" s="178"/>
      <c r="B31" s="179" t="s">
        <v>62</v>
      </c>
      <c r="C31" s="178"/>
      <c r="D31" s="178"/>
      <c r="E31" s="178"/>
      <c r="F31" s="178"/>
      <c r="G31" s="178">
        <v>0</v>
      </c>
      <c r="H31" s="178">
        <v>0</v>
      </c>
      <c r="I31" s="178">
        <v>0</v>
      </c>
      <c r="J31" s="178">
        <v>0</v>
      </c>
      <c r="K31" s="178">
        <v>0</v>
      </c>
      <c r="L31" s="178">
        <v>0</v>
      </c>
      <c r="M31" s="178">
        <v>0</v>
      </c>
      <c r="N31" s="178">
        <v>0</v>
      </c>
      <c r="O31" s="178">
        <v>0</v>
      </c>
      <c r="P31" s="178"/>
      <c r="Q31" s="180">
        <v>98.832639526321998</v>
      </c>
      <c r="R31" s="180">
        <v>0</v>
      </c>
      <c r="S31" s="180">
        <v>54.357951739477102</v>
      </c>
      <c r="T31" s="180">
        <v>26.68481267210694</v>
      </c>
      <c r="U31" s="180">
        <v>17.78987511473796</v>
      </c>
      <c r="V31" s="178"/>
      <c r="W31" s="178"/>
      <c r="X31" s="178"/>
      <c r="Y31" s="178"/>
      <c r="Z31" s="78">
        <v>2017</v>
      </c>
      <c r="AA31" s="78">
        <v>15</v>
      </c>
      <c r="AB31" s="140">
        <v>2</v>
      </c>
      <c r="AC31" s="140">
        <v>16</v>
      </c>
      <c r="AD31" s="78">
        <v>0</v>
      </c>
      <c r="AE31" s="78">
        <v>0</v>
      </c>
      <c r="AF31" s="78">
        <v>0</v>
      </c>
      <c r="AG31" s="78">
        <v>0</v>
      </c>
      <c r="AH31" s="181">
        <v>0</v>
      </c>
      <c r="AI31" s="178"/>
    </row>
    <row r="32" spans="1:35" s="182" customFormat="1" ht="78.75" x14ac:dyDescent="0.25">
      <c r="A32" s="178"/>
      <c r="B32" s="179" t="s">
        <v>63</v>
      </c>
      <c r="C32" s="178"/>
      <c r="D32" s="178"/>
      <c r="E32" s="178"/>
      <c r="F32" s="178"/>
      <c r="G32" s="178">
        <v>0</v>
      </c>
      <c r="H32" s="178">
        <v>0</v>
      </c>
      <c r="I32" s="178">
        <v>0</v>
      </c>
      <c r="J32" s="178">
        <v>0</v>
      </c>
      <c r="K32" s="178">
        <v>0</v>
      </c>
      <c r="L32" s="178">
        <v>0</v>
      </c>
      <c r="M32" s="178">
        <v>0</v>
      </c>
      <c r="N32" s="178">
        <v>0</v>
      </c>
      <c r="O32" s="178">
        <v>0</v>
      </c>
      <c r="P32" s="178"/>
      <c r="Q32" s="180">
        <v>0</v>
      </c>
      <c r="R32" s="180">
        <v>0</v>
      </c>
      <c r="S32" s="180">
        <v>0</v>
      </c>
      <c r="T32" s="180">
        <v>0</v>
      </c>
      <c r="U32" s="180">
        <v>0</v>
      </c>
      <c r="V32" s="178"/>
      <c r="W32" s="178"/>
      <c r="X32" s="178"/>
      <c r="Y32" s="178"/>
      <c r="Z32" s="78">
        <v>0</v>
      </c>
      <c r="AA32" s="78">
        <v>0</v>
      </c>
      <c r="AB32" s="140">
        <v>0</v>
      </c>
      <c r="AC32" s="140">
        <v>0</v>
      </c>
      <c r="AD32" s="78">
        <v>2020</v>
      </c>
      <c r="AE32" s="78">
        <v>15</v>
      </c>
      <c r="AF32" s="78" t="s">
        <v>165</v>
      </c>
      <c r="AG32" s="78" t="s">
        <v>166</v>
      </c>
      <c r="AH32" s="181">
        <v>2.4</v>
      </c>
      <c r="AI32" s="178"/>
    </row>
    <row r="33" spans="1:35" s="182" customFormat="1" ht="78.75" x14ac:dyDescent="0.25">
      <c r="A33" s="178"/>
      <c r="B33" s="179" t="s">
        <v>64</v>
      </c>
      <c r="C33" s="178"/>
      <c r="D33" s="178"/>
      <c r="E33" s="178"/>
      <c r="F33" s="178"/>
      <c r="G33" s="178">
        <v>0</v>
      </c>
      <c r="H33" s="178">
        <v>0</v>
      </c>
      <c r="I33" s="178">
        <v>0</v>
      </c>
      <c r="J33" s="178">
        <v>0</v>
      </c>
      <c r="K33" s="178">
        <v>0</v>
      </c>
      <c r="L33" s="178">
        <v>0</v>
      </c>
      <c r="M33" s="178">
        <v>0</v>
      </c>
      <c r="N33" s="178">
        <v>0</v>
      </c>
      <c r="O33" s="178">
        <v>0</v>
      </c>
      <c r="P33" s="178"/>
      <c r="Q33" s="180">
        <v>0</v>
      </c>
      <c r="R33" s="180">
        <v>0</v>
      </c>
      <c r="S33" s="180">
        <v>0</v>
      </c>
      <c r="T33" s="180">
        <v>0</v>
      </c>
      <c r="U33" s="180">
        <v>0</v>
      </c>
      <c r="V33" s="178"/>
      <c r="W33" s="178"/>
      <c r="X33" s="178"/>
      <c r="Y33" s="178"/>
      <c r="Z33" s="78">
        <v>0</v>
      </c>
      <c r="AA33" s="78">
        <v>0</v>
      </c>
      <c r="AB33" s="140">
        <v>0</v>
      </c>
      <c r="AC33" s="140">
        <v>0</v>
      </c>
      <c r="AD33" s="78">
        <v>2020</v>
      </c>
      <c r="AE33" s="78">
        <v>15</v>
      </c>
      <c r="AF33" s="78" t="s">
        <v>167</v>
      </c>
      <c r="AG33" s="78" t="s">
        <v>166</v>
      </c>
      <c r="AH33" s="181">
        <v>0.2</v>
      </c>
      <c r="AI33" s="178"/>
    </row>
    <row r="34" spans="1:35" s="182" customFormat="1" ht="78.75" x14ac:dyDescent="0.25">
      <c r="A34" s="178"/>
      <c r="B34" s="179" t="s">
        <v>168</v>
      </c>
      <c r="C34" s="178"/>
      <c r="D34" s="178"/>
      <c r="E34" s="178"/>
      <c r="F34" s="178"/>
      <c r="G34" s="178">
        <v>0</v>
      </c>
      <c r="H34" s="178">
        <v>0</v>
      </c>
      <c r="I34" s="178">
        <v>0</v>
      </c>
      <c r="J34" s="178">
        <v>0</v>
      </c>
      <c r="K34" s="178">
        <v>0</v>
      </c>
      <c r="L34" s="178">
        <v>0</v>
      </c>
      <c r="M34" s="178">
        <v>0</v>
      </c>
      <c r="N34" s="178">
        <v>0</v>
      </c>
      <c r="O34" s="178">
        <v>0</v>
      </c>
      <c r="P34" s="178"/>
      <c r="Q34" s="180">
        <v>0</v>
      </c>
      <c r="R34" s="180">
        <v>0</v>
      </c>
      <c r="S34" s="180">
        <v>0</v>
      </c>
      <c r="T34" s="180">
        <v>0</v>
      </c>
      <c r="U34" s="180">
        <v>0</v>
      </c>
      <c r="V34" s="178"/>
      <c r="W34" s="178"/>
      <c r="X34" s="178"/>
      <c r="Y34" s="178"/>
      <c r="Z34" s="78">
        <v>0</v>
      </c>
      <c r="AA34" s="78">
        <v>0</v>
      </c>
      <c r="AB34" s="140">
        <v>0</v>
      </c>
      <c r="AC34" s="140">
        <v>0</v>
      </c>
      <c r="AD34" s="78">
        <v>2016</v>
      </c>
      <c r="AE34" s="78">
        <v>15</v>
      </c>
      <c r="AF34" s="78" t="s">
        <v>169</v>
      </c>
      <c r="AG34" s="78" t="s">
        <v>170</v>
      </c>
      <c r="AH34" s="181">
        <v>2.7970000000000002</v>
      </c>
      <c r="AI34" s="178"/>
    </row>
    <row r="35" spans="1:35" s="182" customFormat="1" ht="31.5" x14ac:dyDescent="0.25">
      <c r="A35" s="178"/>
      <c r="B35" s="179" t="s">
        <v>71</v>
      </c>
      <c r="C35" s="178"/>
      <c r="D35" s="178"/>
      <c r="E35" s="178"/>
      <c r="F35" s="178"/>
      <c r="G35" s="178">
        <v>0</v>
      </c>
      <c r="H35" s="178">
        <v>0</v>
      </c>
      <c r="I35" s="178">
        <v>0</v>
      </c>
      <c r="J35" s="178">
        <v>0</v>
      </c>
      <c r="K35" s="178">
        <v>0</v>
      </c>
      <c r="L35" s="178">
        <v>0</v>
      </c>
      <c r="M35" s="178">
        <v>0</v>
      </c>
      <c r="N35" s="178">
        <v>0</v>
      </c>
      <c r="O35" s="178">
        <v>0</v>
      </c>
      <c r="P35" s="178"/>
      <c r="Q35" s="180">
        <v>4.1977526499999991</v>
      </c>
      <c r="R35" s="180">
        <v>0.29384268549999998</v>
      </c>
      <c r="S35" s="180">
        <v>3.3582021199999996</v>
      </c>
      <c r="T35" s="180">
        <v>0.16791010599999998</v>
      </c>
      <c r="U35" s="180">
        <v>0.37779773849999992</v>
      </c>
      <c r="V35" s="178"/>
      <c r="W35" s="178"/>
      <c r="X35" s="178"/>
      <c r="Y35" s="178"/>
      <c r="Z35" s="78">
        <v>0</v>
      </c>
      <c r="AA35" s="78">
        <v>0</v>
      </c>
      <c r="AB35" s="140">
        <v>0</v>
      </c>
      <c r="AC35" s="140">
        <v>0</v>
      </c>
      <c r="AD35" s="78" t="s">
        <v>171</v>
      </c>
      <c r="AE35" s="78">
        <v>15</v>
      </c>
      <c r="AF35" s="78" t="s">
        <v>160</v>
      </c>
      <c r="AG35" s="78" t="s">
        <v>161</v>
      </c>
      <c r="AH35" s="181">
        <v>24.259999999999998</v>
      </c>
      <c r="AI35" s="178"/>
    </row>
    <row r="36" spans="1:35" s="182" customFormat="1" ht="31.5" x14ac:dyDescent="0.25">
      <c r="A36" s="178"/>
      <c r="B36" s="179" t="s">
        <v>72</v>
      </c>
      <c r="C36" s="178"/>
      <c r="D36" s="178"/>
      <c r="E36" s="178"/>
      <c r="F36" s="178"/>
      <c r="G36" s="178">
        <v>0</v>
      </c>
      <c r="H36" s="178">
        <v>0</v>
      </c>
      <c r="I36" s="178">
        <v>0</v>
      </c>
      <c r="J36" s="178">
        <v>0</v>
      </c>
      <c r="K36" s="178">
        <v>0</v>
      </c>
      <c r="L36" s="178">
        <v>0</v>
      </c>
      <c r="M36" s="178">
        <v>0</v>
      </c>
      <c r="N36" s="178">
        <v>0</v>
      </c>
      <c r="O36" s="178">
        <v>0</v>
      </c>
      <c r="P36" s="178"/>
      <c r="Q36" s="180">
        <v>0.1298</v>
      </c>
      <c r="R36" s="180">
        <v>9.0860000000000003E-3</v>
      </c>
      <c r="S36" s="180">
        <v>0.10384</v>
      </c>
      <c r="T36" s="180">
        <v>5.1920000000000004E-3</v>
      </c>
      <c r="U36" s="180">
        <v>1.1682E-2</v>
      </c>
      <c r="V36" s="178"/>
      <c r="W36" s="178"/>
      <c r="X36" s="178"/>
      <c r="Y36" s="178"/>
      <c r="Z36" s="78">
        <v>0</v>
      </c>
      <c r="AA36" s="78">
        <v>0</v>
      </c>
      <c r="AB36" s="140">
        <v>0</v>
      </c>
      <c r="AC36" s="140">
        <v>0</v>
      </c>
      <c r="AD36" s="78" t="s">
        <v>172</v>
      </c>
      <c r="AE36" s="78">
        <v>15</v>
      </c>
      <c r="AF36" s="78" t="s">
        <v>160</v>
      </c>
      <c r="AG36" s="78" t="s">
        <v>161</v>
      </c>
      <c r="AH36" s="181">
        <v>0.13</v>
      </c>
      <c r="AI36" s="178"/>
    </row>
    <row r="37" spans="1:35" s="182" customFormat="1" ht="31.5" x14ac:dyDescent="0.25">
      <c r="A37" s="178"/>
      <c r="B37" s="179" t="s">
        <v>73</v>
      </c>
      <c r="C37" s="178"/>
      <c r="D37" s="178"/>
      <c r="E37" s="178"/>
      <c r="F37" s="178"/>
      <c r="G37" s="178">
        <v>0</v>
      </c>
      <c r="H37" s="178">
        <v>0</v>
      </c>
      <c r="I37" s="178">
        <v>0</v>
      </c>
      <c r="J37" s="178">
        <v>0</v>
      </c>
      <c r="K37" s="178">
        <v>0</v>
      </c>
      <c r="L37" s="178">
        <v>0</v>
      </c>
      <c r="M37" s="178">
        <v>0</v>
      </c>
      <c r="N37" s="178">
        <v>0</v>
      </c>
      <c r="O37" s="178">
        <v>0</v>
      </c>
      <c r="P37" s="178"/>
      <c r="Q37" s="180">
        <v>0.50149999999999995</v>
      </c>
      <c r="R37" s="180">
        <v>3.5104999999999997E-2</v>
      </c>
      <c r="S37" s="180">
        <v>0.4012</v>
      </c>
      <c r="T37" s="180">
        <v>2.0059999999999998E-2</v>
      </c>
      <c r="U37" s="180">
        <v>4.5134999999999995E-2</v>
      </c>
      <c r="V37" s="178"/>
      <c r="W37" s="178"/>
      <c r="X37" s="178"/>
      <c r="Y37" s="178"/>
      <c r="Z37" s="78">
        <v>0</v>
      </c>
      <c r="AA37" s="78">
        <v>0</v>
      </c>
      <c r="AB37" s="140">
        <v>0</v>
      </c>
      <c r="AC37" s="140">
        <v>0</v>
      </c>
      <c r="AD37" s="78" t="s">
        <v>173</v>
      </c>
      <c r="AE37" s="78">
        <v>15</v>
      </c>
      <c r="AF37" s="78" t="s">
        <v>160</v>
      </c>
      <c r="AG37" s="78" t="s">
        <v>161</v>
      </c>
      <c r="AH37" s="181">
        <v>0.56000000000000005</v>
      </c>
      <c r="AI37" s="178"/>
    </row>
    <row r="38" spans="1:35" s="182" customFormat="1" ht="31.5" x14ac:dyDescent="0.25">
      <c r="A38" s="178"/>
      <c r="B38" s="179" t="s">
        <v>74</v>
      </c>
      <c r="C38" s="178"/>
      <c r="D38" s="178"/>
      <c r="E38" s="178"/>
      <c r="F38" s="178"/>
      <c r="G38" s="178">
        <v>0</v>
      </c>
      <c r="H38" s="178">
        <v>0</v>
      </c>
      <c r="I38" s="178">
        <v>0</v>
      </c>
      <c r="J38" s="178">
        <v>0</v>
      </c>
      <c r="K38" s="178">
        <v>0</v>
      </c>
      <c r="L38" s="178">
        <v>0</v>
      </c>
      <c r="M38" s="178">
        <v>0</v>
      </c>
      <c r="N38" s="178">
        <v>0</v>
      </c>
      <c r="O38" s="178">
        <v>0</v>
      </c>
      <c r="P38" s="178"/>
      <c r="Q38" s="180">
        <v>0.53100000000000003</v>
      </c>
      <c r="R38" s="180">
        <v>3.7170000000000009E-2</v>
      </c>
      <c r="S38" s="180">
        <v>0.42480000000000007</v>
      </c>
      <c r="T38" s="180">
        <v>2.1240000000000002E-2</v>
      </c>
      <c r="U38" s="180">
        <v>4.7789999999999999E-2</v>
      </c>
      <c r="V38" s="178"/>
      <c r="W38" s="178"/>
      <c r="X38" s="178"/>
      <c r="Y38" s="178"/>
      <c r="Z38" s="78">
        <v>0</v>
      </c>
      <c r="AA38" s="78">
        <v>0</v>
      </c>
      <c r="AB38" s="140">
        <v>0</v>
      </c>
      <c r="AC38" s="140">
        <v>0</v>
      </c>
      <c r="AD38" s="78" t="s">
        <v>174</v>
      </c>
      <c r="AE38" s="78">
        <v>15</v>
      </c>
      <c r="AF38" s="78" t="s">
        <v>160</v>
      </c>
      <c r="AG38" s="78" t="s">
        <v>161</v>
      </c>
      <c r="AH38" s="181">
        <v>0.5</v>
      </c>
      <c r="AI38" s="178"/>
    </row>
    <row r="39" spans="1:35" s="182" customFormat="1" ht="31.5" x14ac:dyDescent="0.25">
      <c r="A39" s="178"/>
      <c r="B39" s="179" t="s">
        <v>75</v>
      </c>
      <c r="C39" s="178"/>
      <c r="D39" s="178"/>
      <c r="E39" s="178"/>
      <c r="F39" s="178"/>
      <c r="G39" s="178">
        <v>0</v>
      </c>
      <c r="H39" s="178">
        <v>0</v>
      </c>
      <c r="I39" s="178">
        <v>0</v>
      </c>
      <c r="J39" s="178">
        <v>0</v>
      </c>
      <c r="K39" s="178">
        <v>0</v>
      </c>
      <c r="L39" s="178">
        <v>0</v>
      </c>
      <c r="M39" s="178">
        <v>0</v>
      </c>
      <c r="N39" s="178">
        <v>0</v>
      </c>
      <c r="O39" s="178">
        <v>0</v>
      </c>
      <c r="P39" s="178"/>
      <c r="Q39" s="180">
        <v>1.7893268896000001</v>
      </c>
      <c r="R39" s="180">
        <v>0.12525288227200002</v>
      </c>
      <c r="S39" s="180">
        <v>1.4314615116800002</v>
      </c>
      <c r="T39" s="180">
        <v>7.1573075584000001E-2</v>
      </c>
      <c r="U39" s="180">
        <v>0.16103942006399999</v>
      </c>
      <c r="V39" s="178"/>
      <c r="W39" s="178"/>
      <c r="X39" s="178"/>
      <c r="Y39" s="178"/>
      <c r="Z39" s="78">
        <v>0</v>
      </c>
      <c r="AA39" s="78">
        <v>0</v>
      </c>
      <c r="AB39" s="140">
        <v>0</v>
      </c>
      <c r="AC39" s="140">
        <v>0</v>
      </c>
      <c r="AD39" s="78" t="s">
        <v>175</v>
      </c>
      <c r="AE39" s="78">
        <v>15</v>
      </c>
      <c r="AF39" s="78" t="s">
        <v>160</v>
      </c>
      <c r="AG39" s="78" t="s">
        <v>161</v>
      </c>
      <c r="AH39" s="181">
        <v>2.0499999999999998</v>
      </c>
      <c r="AI39" s="178"/>
    </row>
    <row r="40" spans="1:35" s="182" customFormat="1" ht="31.5" x14ac:dyDescent="0.25">
      <c r="A40" s="178"/>
      <c r="B40" s="179" t="s">
        <v>76</v>
      </c>
      <c r="C40" s="178"/>
      <c r="D40" s="178"/>
      <c r="E40" s="178"/>
      <c r="F40" s="178"/>
      <c r="G40" s="178">
        <v>0</v>
      </c>
      <c r="H40" s="178">
        <v>0</v>
      </c>
      <c r="I40" s="178">
        <v>0</v>
      </c>
      <c r="J40" s="178">
        <v>0</v>
      </c>
      <c r="K40" s="178">
        <v>0</v>
      </c>
      <c r="L40" s="178">
        <v>0</v>
      </c>
      <c r="M40" s="178">
        <v>0</v>
      </c>
      <c r="N40" s="178">
        <v>0</v>
      </c>
      <c r="O40" s="178">
        <v>0</v>
      </c>
      <c r="P40" s="178"/>
      <c r="Q40" s="180">
        <v>24.623092470000003</v>
      </c>
      <c r="R40" s="180">
        <v>1.7236164729000003</v>
      </c>
      <c r="S40" s="180">
        <v>19.698473976000002</v>
      </c>
      <c r="T40" s="180">
        <v>0.98492369880000019</v>
      </c>
      <c r="U40" s="180">
        <v>2.2160783223</v>
      </c>
      <c r="V40" s="178"/>
      <c r="W40" s="178"/>
      <c r="X40" s="178"/>
      <c r="Y40" s="178"/>
      <c r="Z40" s="78">
        <v>0</v>
      </c>
      <c r="AA40" s="78">
        <v>0</v>
      </c>
      <c r="AB40" s="140">
        <v>0</v>
      </c>
      <c r="AC40" s="140">
        <v>0</v>
      </c>
      <c r="AD40" s="78" t="s">
        <v>171</v>
      </c>
      <c r="AE40" s="78">
        <v>15</v>
      </c>
      <c r="AF40" s="78" t="s">
        <v>162</v>
      </c>
      <c r="AG40" s="78" t="s">
        <v>163</v>
      </c>
      <c r="AH40" s="181">
        <v>89.09</v>
      </c>
      <c r="AI40" s="178"/>
    </row>
    <row r="41" spans="1:35" s="182" customFormat="1" ht="31.5" x14ac:dyDescent="0.25">
      <c r="A41" s="178"/>
      <c r="B41" s="179" t="s">
        <v>77</v>
      </c>
      <c r="C41" s="178"/>
      <c r="D41" s="178"/>
      <c r="E41" s="178"/>
      <c r="F41" s="178"/>
      <c r="G41" s="178">
        <v>0</v>
      </c>
      <c r="H41" s="178">
        <v>0</v>
      </c>
      <c r="I41" s="178">
        <v>0</v>
      </c>
      <c r="J41" s="178">
        <v>0</v>
      </c>
      <c r="K41" s="178">
        <v>0</v>
      </c>
      <c r="L41" s="178">
        <v>0</v>
      </c>
      <c r="M41" s="178">
        <v>0</v>
      </c>
      <c r="N41" s="178">
        <v>0</v>
      </c>
      <c r="O41" s="178">
        <v>0</v>
      </c>
      <c r="P41" s="178"/>
      <c r="Q41" s="180">
        <v>0.61360000000000003</v>
      </c>
      <c r="R41" s="180">
        <v>4.2952000000000004E-2</v>
      </c>
      <c r="S41" s="180">
        <v>0.49088000000000004</v>
      </c>
      <c r="T41" s="180">
        <v>2.4544000000000003E-2</v>
      </c>
      <c r="U41" s="180">
        <v>5.5224000000000002E-2</v>
      </c>
      <c r="V41" s="178"/>
      <c r="W41" s="178"/>
      <c r="X41" s="178"/>
      <c r="Y41" s="178"/>
      <c r="Z41" s="78">
        <v>0</v>
      </c>
      <c r="AA41" s="78">
        <v>0</v>
      </c>
      <c r="AB41" s="140">
        <v>0</v>
      </c>
      <c r="AC41" s="140">
        <v>0</v>
      </c>
      <c r="AD41" s="78">
        <v>2015</v>
      </c>
      <c r="AE41" s="78">
        <v>15</v>
      </c>
      <c r="AF41" s="78" t="s">
        <v>162</v>
      </c>
      <c r="AG41" s="78" t="s">
        <v>163</v>
      </c>
      <c r="AH41" s="181">
        <v>0.64</v>
      </c>
      <c r="AI41" s="178"/>
    </row>
    <row r="42" spans="1:35" s="182" customFormat="1" ht="31.5" x14ac:dyDescent="0.25">
      <c r="A42" s="178"/>
      <c r="B42" s="179" t="s">
        <v>78</v>
      </c>
      <c r="C42" s="178"/>
      <c r="D42" s="178"/>
      <c r="E42" s="178"/>
      <c r="F42" s="178"/>
      <c r="G42" s="178">
        <v>0</v>
      </c>
      <c r="H42" s="178">
        <v>0</v>
      </c>
      <c r="I42" s="178">
        <v>0</v>
      </c>
      <c r="J42" s="178">
        <v>0</v>
      </c>
      <c r="K42" s="178">
        <v>0</v>
      </c>
      <c r="L42" s="178">
        <v>0</v>
      </c>
      <c r="M42" s="178">
        <v>0</v>
      </c>
      <c r="N42" s="178">
        <v>0</v>
      </c>
      <c r="O42" s="178">
        <v>0</v>
      </c>
      <c r="P42" s="178"/>
      <c r="Q42" s="180">
        <v>0.36934</v>
      </c>
      <c r="R42" s="180">
        <v>2.5853800000000003E-2</v>
      </c>
      <c r="S42" s="180">
        <v>0.29547200000000001</v>
      </c>
      <c r="T42" s="180">
        <v>1.47736E-2</v>
      </c>
      <c r="U42" s="180">
        <v>3.3240600000000002E-2</v>
      </c>
      <c r="V42" s="178"/>
      <c r="W42" s="178"/>
      <c r="X42" s="178"/>
      <c r="Y42" s="178"/>
      <c r="Z42" s="78">
        <v>0</v>
      </c>
      <c r="AA42" s="78">
        <v>0</v>
      </c>
      <c r="AB42" s="140">
        <v>0</v>
      </c>
      <c r="AC42" s="140">
        <v>0</v>
      </c>
      <c r="AD42" s="78">
        <v>2015</v>
      </c>
      <c r="AE42" s="78">
        <v>15</v>
      </c>
      <c r="AF42" s="78" t="s">
        <v>162</v>
      </c>
      <c r="AG42" s="78" t="s">
        <v>163</v>
      </c>
      <c r="AH42" s="181">
        <v>0.37</v>
      </c>
      <c r="AI42" s="178"/>
    </row>
    <row r="43" spans="1:35" s="182" customFormat="1" ht="31.5" x14ac:dyDescent="0.25">
      <c r="A43" s="178"/>
      <c r="B43" s="179" t="s">
        <v>79</v>
      </c>
      <c r="C43" s="178"/>
      <c r="D43" s="178"/>
      <c r="E43" s="178"/>
      <c r="F43" s="178"/>
      <c r="G43" s="178">
        <v>0</v>
      </c>
      <c r="H43" s="178">
        <v>0</v>
      </c>
      <c r="I43" s="178">
        <v>0</v>
      </c>
      <c r="J43" s="178">
        <v>0</v>
      </c>
      <c r="K43" s="178">
        <v>0</v>
      </c>
      <c r="L43" s="178">
        <v>0</v>
      </c>
      <c r="M43" s="178">
        <v>0</v>
      </c>
      <c r="N43" s="178">
        <v>0</v>
      </c>
      <c r="O43" s="178">
        <v>0</v>
      </c>
      <c r="P43" s="178"/>
      <c r="Q43" s="180">
        <v>0.38704</v>
      </c>
      <c r="R43" s="180">
        <v>2.7092800000000004E-2</v>
      </c>
      <c r="S43" s="180">
        <v>0.30963200000000002</v>
      </c>
      <c r="T43" s="180">
        <v>1.54816E-2</v>
      </c>
      <c r="U43" s="180">
        <v>3.4833599999999999E-2</v>
      </c>
      <c r="V43" s="178"/>
      <c r="W43" s="178"/>
      <c r="X43" s="178"/>
      <c r="Y43" s="178"/>
      <c r="Z43" s="78">
        <v>0</v>
      </c>
      <c r="AA43" s="78">
        <v>0</v>
      </c>
      <c r="AB43" s="140">
        <v>0</v>
      </c>
      <c r="AC43" s="140">
        <v>0</v>
      </c>
      <c r="AD43" s="78">
        <v>2015</v>
      </c>
      <c r="AE43" s="78">
        <v>15</v>
      </c>
      <c r="AF43" s="78" t="s">
        <v>162</v>
      </c>
      <c r="AG43" s="78" t="s">
        <v>163</v>
      </c>
      <c r="AH43" s="181">
        <v>0.41</v>
      </c>
      <c r="AI43" s="178"/>
    </row>
    <row r="44" spans="1:35" s="182" customFormat="1" ht="31.5" x14ac:dyDescent="0.25">
      <c r="A44" s="178"/>
      <c r="B44" s="179" t="s">
        <v>80</v>
      </c>
      <c r="C44" s="178"/>
      <c r="D44" s="178"/>
      <c r="E44" s="178"/>
      <c r="F44" s="178"/>
      <c r="G44" s="178">
        <v>0</v>
      </c>
      <c r="H44" s="178">
        <v>0</v>
      </c>
      <c r="I44" s="178">
        <v>0</v>
      </c>
      <c r="J44" s="178">
        <v>0</v>
      </c>
      <c r="K44" s="178">
        <v>0</v>
      </c>
      <c r="L44" s="178">
        <v>0</v>
      </c>
      <c r="M44" s="178">
        <v>0</v>
      </c>
      <c r="N44" s="178">
        <v>0</v>
      </c>
      <c r="O44" s="178">
        <v>0</v>
      </c>
      <c r="P44" s="178"/>
      <c r="Q44" s="180">
        <v>0.16048000000000001</v>
      </c>
      <c r="R44" s="180">
        <v>1.1233600000000002E-2</v>
      </c>
      <c r="S44" s="180">
        <v>0.12838400000000003</v>
      </c>
      <c r="T44" s="180">
        <v>6.4192000000000008E-3</v>
      </c>
      <c r="U44" s="180">
        <v>1.44432E-2</v>
      </c>
      <c r="V44" s="178"/>
      <c r="W44" s="178"/>
      <c r="X44" s="178"/>
      <c r="Y44" s="178"/>
      <c r="Z44" s="78">
        <v>0</v>
      </c>
      <c r="AA44" s="78">
        <v>0</v>
      </c>
      <c r="AB44" s="140">
        <v>0</v>
      </c>
      <c r="AC44" s="140">
        <v>0</v>
      </c>
      <c r="AD44" s="78">
        <v>2015</v>
      </c>
      <c r="AE44" s="78">
        <v>15</v>
      </c>
      <c r="AF44" s="78" t="s">
        <v>162</v>
      </c>
      <c r="AG44" s="78" t="s">
        <v>163</v>
      </c>
      <c r="AH44" s="181">
        <v>0.17</v>
      </c>
      <c r="AI44" s="178"/>
    </row>
    <row r="45" spans="1:35" s="182" customFormat="1" ht="31.5" x14ac:dyDescent="0.25">
      <c r="A45" s="178"/>
      <c r="B45" s="179" t="s">
        <v>176</v>
      </c>
      <c r="C45" s="178"/>
      <c r="D45" s="178"/>
      <c r="E45" s="178"/>
      <c r="F45" s="178"/>
      <c r="G45" s="178">
        <v>0</v>
      </c>
      <c r="H45" s="178">
        <v>0</v>
      </c>
      <c r="I45" s="178">
        <v>0</v>
      </c>
      <c r="J45" s="178">
        <v>0</v>
      </c>
      <c r="K45" s="178">
        <v>0</v>
      </c>
      <c r="L45" s="178">
        <v>0</v>
      </c>
      <c r="M45" s="178">
        <v>0</v>
      </c>
      <c r="N45" s="178">
        <v>0</v>
      </c>
      <c r="O45" s="178">
        <v>0</v>
      </c>
      <c r="P45" s="178"/>
      <c r="Q45" s="180">
        <v>0</v>
      </c>
      <c r="R45" s="180">
        <v>0</v>
      </c>
      <c r="S45" s="180">
        <v>0</v>
      </c>
      <c r="T45" s="180">
        <v>0</v>
      </c>
      <c r="U45" s="180">
        <v>0</v>
      </c>
      <c r="V45" s="178"/>
      <c r="W45" s="178"/>
      <c r="X45" s="178"/>
      <c r="Y45" s="178"/>
      <c r="Z45" s="78">
        <v>0</v>
      </c>
      <c r="AA45" s="78">
        <v>0</v>
      </c>
      <c r="AB45" s="140">
        <v>0</v>
      </c>
      <c r="AC45" s="140">
        <v>0</v>
      </c>
      <c r="AD45" s="78">
        <v>2015</v>
      </c>
      <c r="AE45" s="78">
        <v>15</v>
      </c>
      <c r="AF45" s="78" t="s">
        <v>162</v>
      </c>
      <c r="AG45" s="78" t="s">
        <v>163</v>
      </c>
      <c r="AH45" s="181">
        <v>1</v>
      </c>
      <c r="AI45" s="178"/>
    </row>
    <row r="46" spans="1:35" s="182" customFormat="1" ht="31.5" x14ac:dyDescent="0.25">
      <c r="A46" s="178"/>
      <c r="B46" s="179" t="s">
        <v>81</v>
      </c>
      <c r="C46" s="178"/>
      <c r="D46" s="178"/>
      <c r="E46" s="178"/>
      <c r="F46" s="178"/>
      <c r="G46" s="178">
        <v>0</v>
      </c>
      <c r="H46" s="178">
        <v>0</v>
      </c>
      <c r="I46" s="178">
        <v>0</v>
      </c>
      <c r="J46" s="178">
        <v>0</v>
      </c>
      <c r="K46" s="178">
        <v>0</v>
      </c>
      <c r="L46" s="178">
        <v>0</v>
      </c>
      <c r="M46" s="178">
        <v>0</v>
      </c>
      <c r="N46" s="178">
        <v>0</v>
      </c>
      <c r="O46" s="178">
        <v>0</v>
      </c>
      <c r="P46" s="178"/>
      <c r="Q46" s="180">
        <v>1.0029999999999999</v>
      </c>
      <c r="R46" s="180">
        <v>7.0209999999999995E-2</v>
      </c>
      <c r="S46" s="180">
        <v>0.8024</v>
      </c>
      <c r="T46" s="180">
        <v>4.0119999999999996E-2</v>
      </c>
      <c r="U46" s="180">
        <v>9.0269999999999989E-2</v>
      </c>
      <c r="V46" s="178"/>
      <c r="W46" s="178"/>
      <c r="X46" s="178"/>
      <c r="Y46" s="178"/>
      <c r="Z46" s="78">
        <v>0</v>
      </c>
      <c r="AA46" s="78">
        <v>0</v>
      </c>
      <c r="AB46" s="140">
        <v>0</v>
      </c>
      <c r="AC46" s="140">
        <v>0</v>
      </c>
      <c r="AD46" s="78">
        <v>2015</v>
      </c>
      <c r="AE46" s="78">
        <v>15</v>
      </c>
      <c r="AF46" s="78" t="s">
        <v>162</v>
      </c>
      <c r="AG46" s="78" t="s">
        <v>163</v>
      </c>
      <c r="AH46" s="181">
        <v>1</v>
      </c>
      <c r="AI46" s="178"/>
    </row>
    <row r="47" spans="1:35" s="182" customFormat="1" ht="31.5" x14ac:dyDescent="0.25">
      <c r="A47" s="178"/>
      <c r="B47" s="179" t="s">
        <v>82</v>
      </c>
      <c r="C47" s="178"/>
      <c r="D47" s="178"/>
      <c r="E47" s="178"/>
      <c r="F47" s="178"/>
      <c r="G47" s="178">
        <v>0</v>
      </c>
      <c r="H47" s="178">
        <v>0</v>
      </c>
      <c r="I47" s="178">
        <v>0</v>
      </c>
      <c r="J47" s="178">
        <v>0</v>
      </c>
      <c r="K47" s="178">
        <v>0</v>
      </c>
      <c r="L47" s="178">
        <v>0</v>
      </c>
      <c r="M47" s="178">
        <v>0</v>
      </c>
      <c r="N47" s="178">
        <v>0</v>
      </c>
      <c r="O47" s="178">
        <v>0</v>
      </c>
      <c r="P47" s="178"/>
      <c r="Q47" s="180">
        <v>0.28319999999999995</v>
      </c>
      <c r="R47" s="180">
        <v>1.9823999999999998E-2</v>
      </c>
      <c r="S47" s="180">
        <v>0.22655999999999998</v>
      </c>
      <c r="T47" s="180">
        <v>1.1327999999999998E-2</v>
      </c>
      <c r="U47" s="180">
        <v>2.5487999999999993E-2</v>
      </c>
      <c r="V47" s="178"/>
      <c r="W47" s="178"/>
      <c r="X47" s="178"/>
      <c r="Y47" s="178"/>
      <c r="Z47" s="78">
        <v>0</v>
      </c>
      <c r="AA47" s="78">
        <v>0</v>
      </c>
      <c r="AB47" s="140">
        <v>0</v>
      </c>
      <c r="AC47" s="140">
        <v>0</v>
      </c>
      <c r="AD47" s="78">
        <v>2015</v>
      </c>
      <c r="AE47" s="78">
        <v>15</v>
      </c>
      <c r="AF47" s="78" t="s">
        <v>162</v>
      </c>
      <c r="AG47" s="78" t="s">
        <v>163</v>
      </c>
      <c r="AH47" s="181">
        <v>0.3</v>
      </c>
      <c r="AI47" s="178"/>
    </row>
    <row r="48" spans="1:35" s="182" customFormat="1" ht="31.5" x14ac:dyDescent="0.25">
      <c r="A48" s="178"/>
      <c r="B48" s="179" t="s">
        <v>83</v>
      </c>
      <c r="C48" s="178"/>
      <c r="D48" s="178"/>
      <c r="E48" s="178"/>
      <c r="F48" s="178"/>
      <c r="G48" s="178">
        <v>0</v>
      </c>
      <c r="H48" s="178">
        <v>0</v>
      </c>
      <c r="I48" s="178">
        <v>0</v>
      </c>
      <c r="J48" s="178">
        <v>0</v>
      </c>
      <c r="K48" s="178">
        <v>0</v>
      </c>
      <c r="L48" s="178">
        <v>0</v>
      </c>
      <c r="M48" s="178">
        <v>0</v>
      </c>
      <c r="N48" s="178">
        <v>0</v>
      </c>
      <c r="O48" s="178">
        <v>0</v>
      </c>
      <c r="P48" s="178"/>
      <c r="Q48" s="180">
        <v>0.59</v>
      </c>
      <c r="R48" s="180">
        <v>4.1300000000000003E-2</v>
      </c>
      <c r="S48" s="180">
        <v>0.47199999999999998</v>
      </c>
      <c r="T48" s="180">
        <v>2.3599999999999999E-2</v>
      </c>
      <c r="U48" s="180">
        <v>5.3099999999999994E-2</v>
      </c>
      <c r="V48" s="178"/>
      <c r="W48" s="178"/>
      <c r="X48" s="178"/>
      <c r="Y48" s="178"/>
      <c r="Z48" s="78">
        <v>0</v>
      </c>
      <c r="AA48" s="78">
        <v>0</v>
      </c>
      <c r="AB48" s="140">
        <v>0</v>
      </c>
      <c r="AC48" s="140">
        <v>0</v>
      </c>
      <c r="AD48" s="78">
        <v>2015</v>
      </c>
      <c r="AE48" s="78">
        <v>15</v>
      </c>
      <c r="AF48" s="78" t="s">
        <v>162</v>
      </c>
      <c r="AG48" s="78" t="s">
        <v>163</v>
      </c>
      <c r="AH48" s="181">
        <v>0.65</v>
      </c>
      <c r="AI48" s="178"/>
    </row>
    <row r="49" spans="1:35" s="182" customFormat="1" ht="31.5" x14ac:dyDescent="0.25">
      <c r="A49" s="178"/>
      <c r="B49" s="179" t="s">
        <v>84</v>
      </c>
      <c r="C49" s="178"/>
      <c r="D49" s="178"/>
      <c r="E49" s="178"/>
      <c r="F49" s="178"/>
      <c r="G49" s="178">
        <v>0</v>
      </c>
      <c r="H49" s="178">
        <v>0</v>
      </c>
      <c r="I49" s="178">
        <v>0</v>
      </c>
      <c r="J49" s="178">
        <v>0</v>
      </c>
      <c r="K49" s="178">
        <v>0</v>
      </c>
      <c r="L49" s="178">
        <v>0</v>
      </c>
      <c r="M49" s="178">
        <v>0</v>
      </c>
      <c r="N49" s="178">
        <v>0</v>
      </c>
      <c r="O49" s="178">
        <v>0</v>
      </c>
      <c r="P49" s="178"/>
      <c r="Q49" s="180">
        <v>1.068000005</v>
      </c>
      <c r="R49" s="180">
        <v>7.4760000350000008E-2</v>
      </c>
      <c r="S49" s="180">
        <v>0.85440000400000005</v>
      </c>
      <c r="T49" s="180">
        <v>4.2720000200000004E-2</v>
      </c>
      <c r="U49" s="180">
        <v>9.6120000449999993E-2</v>
      </c>
      <c r="V49" s="178"/>
      <c r="W49" s="178"/>
      <c r="X49" s="178"/>
      <c r="Y49" s="178"/>
      <c r="Z49" s="78">
        <v>0</v>
      </c>
      <c r="AA49" s="78">
        <v>0</v>
      </c>
      <c r="AB49" s="140">
        <v>0</v>
      </c>
      <c r="AC49" s="140">
        <v>0</v>
      </c>
      <c r="AD49" s="78">
        <v>2015</v>
      </c>
      <c r="AE49" s="78">
        <v>15</v>
      </c>
      <c r="AF49" s="78" t="s">
        <v>162</v>
      </c>
      <c r="AG49" s="78" t="s">
        <v>163</v>
      </c>
      <c r="AH49" s="181">
        <v>1.335</v>
      </c>
      <c r="AI49" s="178"/>
    </row>
    <row r="50" spans="1:35" s="182" customFormat="1" ht="31.5" x14ac:dyDescent="0.25">
      <c r="A50" s="178"/>
      <c r="B50" s="179" t="s">
        <v>177</v>
      </c>
      <c r="C50" s="178"/>
      <c r="D50" s="178"/>
      <c r="E50" s="178"/>
      <c r="F50" s="178"/>
      <c r="G50" s="178">
        <v>0</v>
      </c>
      <c r="H50" s="178">
        <v>0</v>
      </c>
      <c r="I50" s="178">
        <v>0</v>
      </c>
      <c r="J50" s="178">
        <v>0</v>
      </c>
      <c r="K50" s="178">
        <v>0</v>
      </c>
      <c r="L50" s="178">
        <v>0</v>
      </c>
      <c r="M50" s="178">
        <v>0</v>
      </c>
      <c r="N50" s="178">
        <v>0</v>
      </c>
      <c r="O50" s="178">
        <v>0</v>
      </c>
      <c r="P50" s="178"/>
      <c r="Q50" s="180">
        <v>0</v>
      </c>
      <c r="R50" s="180">
        <v>0</v>
      </c>
      <c r="S50" s="180">
        <v>0</v>
      </c>
      <c r="T50" s="180">
        <v>0</v>
      </c>
      <c r="U50" s="180">
        <v>0</v>
      </c>
      <c r="V50" s="178"/>
      <c r="W50" s="178"/>
      <c r="X50" s="178"/>
      <c r="Y50" s="178"/>
      <c r="Z50" s="78">
        <v>0</v>
      </c>
      <c r="AA50" s="78">
        <v>0</v>
      </c>
      <c r="AB50" s="140">
        <v>0</v>
      </c>
      <c r="AC50" s="140">
        <v>0</v>
      </c>
      <c r="AD50" s="78">
        <v>2015</v>
      </c>
      <c r="AE50" s="78">
        <v>15</v>
      </c>
      <c r="AF50" s="78" t="s">
        <v>162</v>
      </c>
      <c r="AG50" s="78" t="s">
        <v>163</v>
      </c>
      <c r="AH50" s="181">
        <v>0.89200000000000002</v>
      </c>
      <c r="AI50" s="178"/>
    </row>
    <row r="51" spans="1:35" s="182" customFormat="1" ht="31.5" x14ac:dyDescent="0.25">
      <c r="A51" s="178"/>
      <c r="B51" s="179" t="s">
        <v>85</v>
      </c>
      <c r="C51" s="178"/>
      <c r="D51" s="178"/>
      <c r="E51" s="178"/>
      <c r="F51" s="178"/>
      <c r="G51" s="178">
        <v>0</v>
      </c>
      <c r="H51" s="178">
        <v>0</v>
      </c>
      <c r="I51" s="178">
        <v>0</v>
      </c>
      <c r="J51" s="178">
        <v>0</v>
      </c>
      <c r="K51" s="178">
        <v>0</v>
      </c>
      <c r="L51" s="178">
        <v>0</v>
      </c>
      <c r="M51" s="178">
        <v>0</v>
      </c>
      <c r="N51" s="178">
        <v>0</v>
      </c>
      <c r="O51" s="178">
        <v>0</v>
      </c>
      <c r="P51" s="178"/>
      <c r="Q51" s="180">
        <v>0.68903342339999996</v>
      </c>
      <c r="R51" s="180">
        <v>4.8232339637999999E-2</v>
      </c>
      <c r="S51" s="180">
        <v>0.55122673871999994</v>
      </c>
      <c r="T51" s="180">
        <v>2.7561336935999999E-2</v>
      </c>
      <c r="U51" s="180">
        <v>6.2013008105999995E-2</v>
      </c>
      <c r="V51" s="178"/>
      <c r="W51" s="178"/>
      <c r="X51" s="178"/>
      <c r="Y51" s="178"/>
      <c r="Z51" s="78">
        <v>0</v>
      </c>
      <c r="AA51" s="78">
        <v>0</v>
      </c>
      <c r="AB51" s="140">
        <v>0</v>
      </c>
      <c r="AC51" s="140">
        <v>0</v>
      </c>
      <c r="AD51" s="78">
        <v>2015</v>
      </c>
      <c r="AE51" s="78">
        <v>15</v>
      </c>
      <c r="AF51" s="78" t="s">
        <v>162</v>
      </c>
      <c r="AG51" s="78" t="s">
        <v>163</v>
      </c>
      <c r="AH51" s="181">
        <v>0.88900000000000001</v>
      </c>
      <c r="AI51" s="178"/>
    </row>
    <row r="52" spans="1:35" s="182" customFormat="1" ht="31.5" x14ac:dyDescent="0.25">
      <c r="A52" s="178"/>
      <c r="B52" s="179" t="s">
        <v>86</v>
      </c>
      <c r="C52" s="178"/>
      <c r="D52" s="178"/>
      <c r="E52" s="178"/>
      <c r="F52" s="178"/>
      <c r="G52" s="178">
        <v>0</v>
      </c>
      <c r="H52" s="178">
        <v>0</v>
      </c>
      <c r="I52" s="178">
        <v>0</v>
      </c>
      <c r="J52" s="178">
        <v>0</v>
      </c>
      <c r="K52" s="178">
        <v>0</v>
      </c>
      <c r="L52" s="178">
        <v>0</v>
      </c>
      <c r="M52" s="178">
        <v>0</v>
      </c>
      <c r="N52" s="178">
        <v>0</v>
      </c>
      <c r="O52" s="178">
        <v>0</v>
      </c>
      <c r="P52" s="178"/>
      <c r="Q52" s="180">
        <v>0.194402463</v>
      </c>
      <c r="R52" s="180">
        <v>1.3608172410000001E-2</v>
      </c>
      <c r="S52" s="180">
        <v>0.15552197040000001</v>
      </c>
      <c r="T52" s="180">
        <v>7.77609852E-3</v>
      </c>
      <c r="U52" s="180">
        <v>1.7496221669999999E-2</v>
      </c>
      <c r="V52" s="178"/>
      <c r="W52" s="178"/>
      <c r="X52" s="178"/>
      <c r="Y52" s="178"/>
      <c r="Z52" s="78">
        <v>0</v>
      </c>
      <c r="AA52" s="78">
        <v>0</v>
      </c>
      <c r="AB52" s="140">
        <v>0</v>
      </c>
      <c r="AC52" s="140">
        <v>0</v>
      </c>
      <c r="AD52" s="78">
        <v>2015</v>
      </c>
      <c r="AE52" s="78">
        <v>15</v>
      </c>
      <c r="AF52" s="78" t="s">
        <v>162</v>
      </c>
      <c r="AG52" s="78" t="s">
        <v>163</v>
      </c>
      <c r="AH52" s="181">
        <v>0.9</v>
      </c>
      <c r="AI52" s="178"/>
    </row>
    <row r="53" spans="1:35" s="182" customFormat="1" ht="31.5" x14ac:dyDescent="0.25">
      <c r="A53" s="178"/>
      <c r="B53" s="179" t="s">
        <v>87</v>
      </c>
      <c r="C53" s="178"/>
      <c r="D53" s="178"/>
      <c r="E53" s="178"/>
      <c r="F53" s="178"/>
      <c r="G53" s="178">
        <v>0</v>
      </c>
      <c r="H53" s="178">
        <v>0</v>
      </c>
      <c r="I53" s="178">
        <v>0</v>
      </c>
      <c r="J53" s="178">
        <v>0</v>
      </c>
      <c r="K53" s="178">
        <v>0</v>
      </c>
      <c r="L53" s="178">
        <v>0</v>
      </c>
      <c r="M53" s="178">
        <v>0</v>
      </c>
      <c r="N53" s="178">
        <v>0</v>
      </c>
      <c r="O53" s="178">
        <v>0</v>
      </c>
      <c r="P53" s="178"/>
      <c r="Q53" s="180">
        <v>0.8118399999999999</v>
      </c>
      <c r="R53" s="180">
        <v>5.6828799999999999E-2</v>
      </c>
      <c r="S53" s="180">
        <v>0.64947199999999994</v>
      </c>
      <c r="T53" s="180">
        <v>3.2473599999999998E-2</v>
      </c>
      <c r="U53" s="180">
        <v>7.3065599999999994E-2</v>
      </c>
      <c r="V53" s="178"/>
      <c r="W53" s="178"/>
      <c r="X53" s="178"/>
      <c r="Y53" s="178"/>
      <c r="Z53" s="78">
        <v>0</v>
      </c>
      <c r="AA53" s="78">
        <v>0</v>
      </c>
      <c r="AB53" s="140">
        <v>0</v>
      </c>
      <c r="AC53" s="140">
        <v>0</v>
      </c>
      <c r="AD53" s="78">
        <v>2015</v>
      </c>
      <c r="AE53" s="78">
        <v>15</v>
      </c>
      <c r="AF53" s="78" t="s">
        <v>162</v>
      </c>
      <c r="AG53" s="78" t="s">
        <v>163</v>
      </c>
      <c r="AH53" s="181">
        <v>0.91</v>
      </c>
      <c r="AI53" s="178"/>
    </row>
    <row r="54" spans="1:35" s="182" customFormat="1" ht="31.5" x14ac:dyDescent="0.25">
      <c r="A54" s="178"/>
      <c r="B54" s="179" t="s">
        <v>88</v>
      </c>
      <c r="C54" s="178"/>
      <c r="D54" s="178"/>
      <c r="E54" s="178"/>
      <c r="F54" s="178"/>
      <c r="G54" s="178">
        <v>0</v>
      </c>
      <c r="H54" s="178">
        <v>0</v>
      </c>
      <c r="I54" s="178">
        <v>0</v>
      </c>
      <c r="J54" s="178">
        <v>0</v>
      </c>
      <c r="K54" s="178">
        <v>0</v>
      </c>
      <c r="L54" s="178">
        <v>0</v>
      </c>
      <c r="M54" s="178">
        <v>0</v>
      </c>
      <c r="N54" s="178">
        <v>0</v>
      </c>
      <c r="O54" s="178">
        <v>0</v>
      </c>
      <c r="P54" s="178"/>
      <c r="Q54" s="180">
        <v>0.53690000000000004</v>
      </c>
      <c r="R54" s="180">
        <v>3.7583000000000005E-2</v>
      </c>
      <c r="S54" s="180">
        <v>0.42952000000000007</v>
      </c>
      <c r="T54" s="180">
        <v>2.1476000000000002E-2</v>
      </c>
      <c r="U54" s="180">
        <v>4.8321000000000003E-2</v>
      </c>
      <c r="V54" s="178"/>
      <c r="W54" s="178"/>
      <c r="X54" s="178"/>
      <c r="Y54" s="178"/>
      <c r="Z54" s="78">
        <v>0</v>
      </c>
      <c r="AA54" s="78">
        <v>0</v>
      </c>
      <c r="AB54" s="140">
        <v>0</v>
      </c>
      <c r="AC54" s="140">
        <v>0</v>
      </c>
      <c r="AD54" s="78">
        <v>2015</v>
      </c>
      <c r="AE54" s="78">
        <v>15</v>
      </c>
      <c r="AF54" s="78" t="s">
        <v>162</v>
      </c>
      <c r="AG54" s="78" t="s">
        <v>163</v>
      </c>
      <c r="AH54" s="181">
        <v>0.79800000000000004</v>
      </c>
      <c r="AI54" s="178"/>
    </row>
    <row r="55" spans="1:35" s="182" customFormat="1" ht="31.5" x14ac:dyDescent="0.25">
      <c r="A55" s="178"/>
      <c r="B55" s="179" t="s">
        <v>89</v>
      </c>
      <c r="C55" s="178"/>
      <c r="D55" s="178"/>
      <c r="E55" s="178"/>
      <c r="F55" s="178"/>
      <c r="G55" s="178">
        <v>0</v>
      </c>
      <c r="H55" s="178">
        <v>0</v>
      </c>
      <c r="I55" s="178">
        <v>0</v>
      </c>
      <c r="J55" s="178">
        <v>0</v>
      </c>
      <c r="K55" s="178">
        <v>0</v>
      </c>
      <c r="L55" s="178">
        <v>0</v>
      </c>
      <c r="M55" s="178">
        <v>0</v>
      </c>
      <c r="N55" s="178">
        <v>0</v>
      </c>
      <c r="O55" s="178">
        <v>0</v>
      </c>
      <c r="P55" s="178"/>
      <c r="Q55" s="180">
        <v>4.3145720599999997</v>
      </c>
      <c r="R55" s="180">
        <v>0.3020200442</v>
      </c>
      <c r="S55" s="180">
        <v>3.4516576479999999</v>
      </c>
      <c r="T55" s="180">
        <v>0.1725828824</v>
      </c>
      <c r="U55" s="180">
        <v>0.38831148539999993</v>
      </c>
      <c r="V55" s="178"/>
      <c r="W55" s="178"/>
      <c r="X55" s="178"/>
      <c r="Y55" s="178"/>
      <c r="Z55" s="78" t="s">
        <v>178</v>
      </c>
      <c r="AA55" s="78">
        <v>15</v>
      </c>
      <c r="AB55" s="140" t="s">
        <v>179</v>
      </c>
      <c r="AC55" s="140">
        <v>16.5</v>
      </c>
      <c r="AD55" s="78">
        <v>0</v>
      </c>
      <c r="AE55" s="78">
        <v>0</v>
      </c>
      <c r="AF55" s="78">
        <v>0</v>
      </c>
      <c r="AG55" s="78">
        <v>0</v>
      </c>
      <c r="AH55" s="181">
        <v>0</v>
      </c>
      <c r="AI55" s="178"/>
    </row>
    <row r="56" spans="1:35" s="182" customFormat="1" x14ac:dyDescent="0.25">
      <c r="A56" s="178"/>
      <c r="B56" s="179" t="s">
        <v>90</v>
      </c>
      <c r="C56" s="178"/>
      <c r="D56" s="178"/>
      <c r="E56" s="178"/>
      <c r="F56" s="178"/>
      <c r="G56" s="178">
        <v>0</v>
      </c>
      <c r="H56" s="178">
        <v>0</v>
      </c>
      <c r="I56" s="178">
        <v>0</v>
      </c>
      <c r="J56" s="178">
        <v>0</v>
      </c>
      <c r="K56" s="178">
        <v>0</v>
      </c>
      <c r="L56" s="178">
        <v>0</v>
      </c>
      <c r="M56" s="178">
        <v>0</v>
      </c>
      <c r="N56" s="178">
        <v>0</v>
      </c>
      <c r="O56" s="178">
        <v>0</v>
      </c>
      <c r="P56" s="178"/>
      <c r="Q56" s="180">
        <v>0.51919999999999999</v>
      </c>
      <c r="R56" s="180">
        <v>3.6344000000000001E-2</v>
      </c>
      <c r="S56" s="180">
        <v>0.41536000000000001</v>
      </c>
      <c r="T56" s="180">
        <v>2.0768000000000002E-2</v>
      </c>
      <c r="U56" s="180">
        <v>4.6727999999999999E-2</v>
      </c>
      <c r="V56" s="178"/>
      <c r="W56" s="178"/>
      <c r="X56" s="178"/>
      <c r="Y56" s="178"/>
      <c r="Z56" s="78" t="s">
        <v>180</v>
      </c>
      <c r="AA56" s="78">
        <v>0</v>
      </c>
      <c r="AB56" s="140" t="s">
        <v>181</v>
      </c>
      <c r="AC56" s="140">
        <v>0.16</v>
      </c>
      <c r="AD56" s="78">
        <v>0</v>
      </c>
      <c r="AE56" s="78">
        <v>0</v>
      </c>
      <c r="AF56" s="78">
        <v>0</v>
      </c>
      <c r="AG56" s="78">
        <v>0</v>
      </c>
      <c r="AH56" s="181">
        <v>0</v>
      </c>
      <c r="AI56" s="178"/>
    </row>
    <row r="57" spans="1:35" s="182" customFormat="1" ht="31.5" x14ac:dyDescent="0.25">
      <c r="A57" s="178"/>
      <c r="B57" s="179" t="s">
        <v>91</v>
      </c>
      <c r="C57" s="178"/>
      <c r="D57" s="178"/>
      <c r="E57" s="178"/>
      <c r="F57" s="178"/>
      <c r="G57" s="178">
        <v>0</v>
      </c>
      <c r="H57" s="178">
        <v>0</v>
      </c>
      <c r="I57" s="178">
        <v>0</v>
      </c>
      <c r="J57" s="178">
        <v>0</v>
      </c>
      <c r="K57" s="178">
        <v>0</v>
      </c>
      <c r="L57" s="178">
        <v>0</v>
      </c>
      <c r="M57" s="178">
        <v>0</v>
      </c>
      <c r="N57" s="178">
        <v>0</v>
      </c>
      <c r="O57" s="178">
        <v>0</v>
      </c>
      <c r="P57" s="178"/>
      <c r="Q57" s="180">
        <v>0.47199999999999998</v>
      </c>
      <c r="R57" s="180">
        <v>3.304E-2</v>
      </c>
      <c r="S57" s="180">
        <v>0.37759999999999999</v>
      </c>
      <c r="T57" s="180">
        <v>1.8880000000000001E-2</v>
      </c>
      <c r="U57" s="180">
        <v>4.2479999999999997E-2</v>
      </c>
      <c r="V57" s="178"/>
      <c r="W57" s="178"/>
      <c r="X57" s="178"/>
      <c r="Y57" s="178"/>
      <c r="Z57" s="78" t="s">
        <v>180</v>
      </c>
      <c r="AA57" s="78">
        <v>0</v>
      </c>
      <c r="AB57" s="140" t="s">
        <v>182</v>
      </c>
      <c r="AC57" s="140">
        <v>0.1</v>
      </c>
      <c r="AD57" s="78">
        <v>0</v>
      </c>
      <c r="AE57" s="78">
        <v>0</v>
      </c>
      <c r="AF57" s="78">
        <v>0</v>
      </c>
      <c r="AG57" s="78">
        <v>0</v>
      </c>
      <c r="AH57" s="181">
        <v>0</v>
      </c>
      <c r="AI57" s="178"/>
    </row>
    <row r="58" spans="1:35" s="182" customFormat="1" ht="31.5" x14ac:dyDescent="0.25">
      <c r="A58" s="178"/>
      <c r="B58" s="179" t="s">
        <v>92</v>
      </c>
      <c r="C58" s="178"/>
      <c r="D58" s="178"/>
      <c r="E58" s="178"/>
      <c r="F58" s="178"/>
      <c r="G58" s="178">
        <v>0</v>
      </c>
      <c r="H58" s="178">
        <v>0</v>
      </c>
      <c r="I58" s="178">
        <v>0</v>
      </c>
      <c r="J58" s="178">
        <v>0</v>
      </c>
      <c r="K58" s="178">
        <v>0</v>
      </c>
      <c r="L58" s="178">
        <v>0</v>
      </c>
      <c r="M58" s="178">
        <v>0</v>
      </c>
      <c r="N58" s="178">
        <v>0</v>
      </c>
      <c r="O58" s="178">
        <v>0</v>
      </c>
      <c r="P58" s="178"/>
      <c r="Q58" s="180">
        <v>6.3023800000000003</v>
      </c>
      <c r="R58" s="180">
        <v>0.44116660000000008</v>
      </c>
      <c r="S58" s="180">
        <v>5.0419040000000006</v>
      </c>
      <c r="T58" s="180">
        <v>0.25209520000000002</v>
      </c>
      <c r="U58" s="180">
        <v>0.5672142</v>
      </c>
      <c r="V58" s="178"/>
      <c r="W58" s="178"/>
      <c r="X58" s="178"/>
      <c r="Y58" s="178"/>
      <c r="Z58" s="78" t="s">
        <v>180</v>
      </c>
      <c r="AA58" s="78">
        <v>0</v>
      </c>
      <c r="AB58" s="140" t="s">
        <v>183</v>
      </c>
      <c r="AC58" s="140">
        <v>1.26</v>
      </c>
      <c r="AD58" s="78">
        <v>0</v>
      </c>
      <c r="AE58" s="78">
        <v>0</v>
      </c>
      <c r="AF58" s="78">
        <v>0</v>
      </c>
      <c r="AG58" s="78">
        <v>0</v>
      </c>
      <c r="AH58" s="181">
        <v>0</v>
      </c>
      <c r="AI58" s="178"/>
    </row>
    <row r="59" spans="1:35" s="182" customFormat="1" x14ac:dyDescent="0.25">
      <c r="A59" s="178"/>
      <c r="B59" s="179" t="s">
        <v>93</v>
      </c>
      <c r="C59" s="178"/>
      <c r="D59" s="178"/>
      <c r="E59" s="178"/>
      <c r="F59" s="178"/>
      <c r="G59" s="178">
        <v>0</v>
      </c>
      <c r="H59" s="178">
        <v>0</v>
      </c>
      <c r="I59" s="178">
        <v>0</v>
      </c>
      <c r="J59" s="178">
        <v>0</v>
      </c>
      <c r="K59" s="178">
        <v>0</v>
      </c>
      <c r="L59" s="178">
        <v>0</v>
      </c>
      <c r="M59" s="178">
        <v>0</v>
      </c>
      <c r="N59" s="178">
        <v>0</v>
      </c>
      <c r="O59" s="178">
        <v>0</v>
      </c>
      <c r="P59" s="178"/>
      <c r="Q59" s="180">
        <v>0.51919999999999999</v>
      </c>
      <c r="R59" s="180">
        <v>3.6344000000000001E-2</v>
      </c>
      <c r="S59" s="180">
        <v>0.41536000000000001</v>
      </c>
      <c r="T59" s="180">
        <v>2.0768000000000002E-2</v>
      </c>
      <c r="U59" s="180">
        <v>4.6727999999999999E-2</v>
      </c>
      <c r="V59" s="178"/>
      <c r="W59" s="178"/>
      <c r="X59" s="178"/>
      <c r="Y59" s="178"/>
      <c r="Z59" s="78" t="s">
        <v>180</v>
      </c>
      <c r="AA59" s="78">
        <v>0</v>
      </c>
      <c r="AB59" s="140" t="s">
        <v>181</v>
      </c>
      <c r="AC59" s="140">
        <v>0.16</v>
      </c>
      <c r="AD59" s="78">
        <v>0</v>
      </c>
      <c r="AE59" s="78">
        <v>0</v>
      </c>
      <c r="AF59" s="78">
        <v>0</v>
      </c>
      <c r="AG59" s="78">
        <v>0</v>
      </c>
      <c r="AH59" s="181">
        <v>0</v>
      </c>
      <c r="AI59" s="178"/>
    </row>
    <row r="60" spans="1:35" s="182" customFormat="1" x14ac:dyDescent="0.25">
      <c r="A60" s="178"/>
      <c r="B60" s="179" t="s">
        <v>94</v>
      </c>
      <c r="C60" s="178"/>
      <c r="D60" s="178"/>
      <c r="E60" s="178"/>
      <c r="F60" s="178"/>
      <c r="G60" s="178">
        <v>0</v>
      </c>
      <c r="H60" s="178">
        <v>0</v>
      </c>
      <c r="I60" s="178">
        <v>0</v>
      </c>
      <c r="J60" s="178">
        <v>0</v>
      </c>
      <c r="K60" s="178">
        <v>0</v>
      </c>
      <c r="L60" s="178">
        <v>0</v>
      </c>
      <c r="M60" s="178">
        <v>0</v>
      </c>
      <c r="N60" s="178">
        <v>0</v>
      </c>
      <c r="O60" s="178">
        <v>0</v>
      </c>
      <c r="P60" s="178"/>
      <c r="Q60" s="180">
        <v>0.42479999999999996</v>
      </c>
      <c r="R60" s="180">
        <v>2.9735999999999999E-2</v>
      </c>
      <c r="S60" s="180">
        <v>0.33983999999999998</v>
      </c>
      <c r="T60" s="180">
        <v>1.6992E-2</v>
      </c>
      <c r="U60" s="180">
        <v>3.8231999999999995E-2</v>
      </c>
      <c r="V60" s="178"/>
      <c r="W60" s="178"/>
      <c r="X60" s="178"/>
      <c r="Y60" s="178"/>
      <c r="Z60" s="78" t="s">
        <v>180</v>
      </c>
      <c r="AA60" s="78">
        <v>0</v>
      </c>
      <c r="AB60" s="140" t="s">
        <v>184</v>
      </c>
      <c r="AC60" s="140">
        <v>6.3E-2</v>
      </c>
      <c r="AD60" s="78">
        <v>0</v>
      </c>
      <c r="AE60" s="78">
        <v>0</v>
      </c>
      <c r="AF60" s="78">
        <v>0</v>
      </c>
      <c r="AG60" s="78">
        <v>0</v>
      </c>
      <c r="AH60" s="181">
        <v>0</v>
      </c>
      <c r="AI60" s="178"/>
    </row>
    <row r="61" spans="1:35" s="182" customFormat="1" ht="31.5" x14ac:dyDescent="0.25">
      <c r="A61" s="178"/>
      <c r="B61" s="179" t="s">
        <v>95</v>
      </c>
      <c r="C61" s="178"/>
      <c r="D61" s="178"/>
      <c r="E61" s="178"/>
      <c r="F61" s="178"/>
      <c r="G61" s="178">
        <v>0</v>
      </c>
      <c r="H61" s="178">
        <v>0</v>
      </c>
      <c r="I61" s="178">
        <v>0</v>
      </c>
      <c r="J61" s="178">
        <v>0</v>
      </c>
      <c r="K61" s="178">
        <v>0</v>
      </c>
      <c r="L61" s="178">
        <v>0</v>
      </c>
      <c r="M61" s="178">
        <v>0</v>
      </c>
      <c r="N61" s="178">
        <v>0</v>
      </c>
      <c r="O61" s="178">
        <v>0</v>
      </c>
      <c r="P61" s="178"/>
      <c r="Q61" s="180">
        <v>0.51919999999999999</v>
      </c>
      <c r="R61" s="180">
        <v>3.6344000000000001E-2</v>
      </c>
      <c r="S61" s="180">
        <v>0.41536000000000001</v>
      </c>
      <c r="T61" s="180">
        <v>2.0768000000000002E-2</v>
      </c>
      <c r="U61" s="180">
        <v>4.6727999999999999E-2</v>
      </c>
      <c r="V61" s="178"/>
      <c r="W61" s="178"/>
      <c r="X61" s="178"/>
      <c r="Y61" s="178"/>
      <c r="Z61" s="78" t="s">
        <v>180</v>
      </c>
      <c r="AA61" s="78">
        <v>0</v>
      </c>
      <c r="AB61" s="140" t="s">
        <v>181</v>
      </c>
      <c r="AC61" s="140">
        <v>0.16</v>
      </c>
      <c r="AD61" s="78">
        <v>0</v>
      </c>
      <c r="AE61" s="78">
        <v>0</v>
      </c>
      <c r="AF61" s="78">
        <v>0</v>
      </c>
      <c r="AG61" s="78">
        <v>0</v>
      </c>
      <c r="AH61" s="181">
        <v>0</v>
      </c>
      <c r="AI61" s="178"/>
    </row>
    <row r="62" spans="1:35" s="182" customFormat="1" x14ac:dyDescent="0.25">
      <c r="A62" s="178"/>
      <c r="B62" s="179" t="s">
        <v>96</v>
      </c>
      <c r="C62" s="178"/>
      <c r="D62" s="178"/>
      <c r="E62" s="178"/>
      <c r="F62" s="178"/>
      <c r="G62" s="178">
        <v>0</v>
      </c>
      <c r="H62" s="178">
        <v>0</v>
      </c>
      <c r="I62" s="178">
        <v>0</v>
      </c>
      <c r="J62" s="178">
        <v>0</v>
      </c>
      <c r="K62" s="178">
        <v>0</v>
      </c>
      <c r="L62" s="178">
        <v>0</v>
      </c>
      <c r="M62" s="178">
        <v>0</v>
      </c>
      <c r="N62" s="178">
        <v>0</v>
      </c>
      <c r="O62" s="178">
        <v>0</v>
      </c>
      <c r="P62" s="178"/>
      <c r="Q62" s="180">
        <v>0</v>
      </c>
      <c r="R62" s="180">
        <v>0</v>
      </c>
      <c r="S62" s="180">
        <v>0</v>
      </c>
      <c r="T62" s="180">
        <v>0</v>
      </c>
      <c r="U62" s="180">
        <v>0</v>
      </c>
      <c r="V62" s="178"/>
      <c r="W62" s="178"/>
      <c r="X62" s="178"/>
      <c r="Y62" s="178"/>
      <c r="Z62" s="78">
        <v>0</v>
      </c>
      <c r="AA62" s="78">
        <v>0</v>
      </c>
      <c r="AB62" s="140">
        <v>0</v>
      </c>
      <c r="AC62" s="140">
        <v>0</v>
      </c>
      <c r="AD62" s="78">
        <v>0</v>
      </c>
      <c r="AE62" s="78">
        <v>0</v>
      </c>
      <c r="AF62" s="78">
        <v>0</v>
      </c>
      <c r="AG62" s="78">
        <v>0</v>
      </c>
      <c r="AH62" s="181">
        <v>0</v>
      </c>
      <c r="AI62" s="178"/>
    </row>
    <row r="63" spans="1:35" x14ac:dyDescent="0.25">
      <c r="A63" s="83"/>
      <c r="B63" s="179"/>
      <c r="C63" s="187"/>
      <c r="D63" s="187"/>
      <c r="E63" s="187"/>
      <c r="F63" s="187"/>
      <c r="G63" s="187"/>
      <c r="H63" s="187"/>
      <c r="I63" s="187"/>
      <c r="J63" s="187"/>
      <c r="K63" s="187"/>
      <c r="L63" s="187"/>
      <c r="M63" s="187"/>
      <c r="N63" s="187"/>
      <c r="O63" s="187"/>
      <c r="P63" s="187"/>
      <c r="Q63" s="138"/>
      <c r="R63" s="192"/>
      <c r="S63" s="192"/>
      <c r="T63" s="192"/>
      <c r="U63" s="192"/>
      <c r="V63" s="187"/>
      <c r="W63" s="187"/>
      <c r="X63" s="187"/>
      <c r="Y63" s="187"/>
      <c r="Z63" s="178"/>
      <c r="AA63" s="193"/>
      <c r="AB63" s="194"/>
      <c r="AC63" s="195"/>
      <c r="AD63" s="196"/>
      <c r="AE63" s="196"/>
      <c r="AF63" s="196"/>
      <c r="AG63" s="193"/>
      <c r="AH63" s="193"/>
      <c r="AI63" s="193"/>
    </row>
    <row r="64" spans="1:35" s="197" customFormat="1" x14ac:dyDescent="0.25">
      <c r="A64" s="76"/>
      <c r="B64" s="179" t="str">
        <f>'[1] 1.4 Минэнерго '!B72</f>
        <v>Приобретение основных средств</v>
      </c>
      <c r="C64" s="193"/>
      <c r="D64" s="193"/>
      <c r="E64" s="193"/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40"/>
      <c r="R64" s="140"/>
      <c r="S64" s="140"/>
      <c r="T64" s="140"/>
      <c r="U64" s="140"/>
      <c r="V64" s="193"/>
      <c r="W64" s="193"/>
      <c r="X64" s="193"/>
      <c r="Y64" s="193"/>
      <c r="Z64" s="193"/>
      <c r="AA64" s="193"/>
      <c r="AB64" s="193"/>
      <c r="AC64" s="193"/>
      <c r="AD64" s="193"/>
      <c r="AE64" s="193"/>
      <c r="AF64" s="193"/>
      <c r="AG64" s="193"/>
      <c r="AH64" s="193"/>
      <c r="AI64" s="193"/>
    </row>
    <row r="65" spans="1:35" x14ac:dyDescent="0.25">
      <c r="A65" s="198"/>
      <c r="B65" s="199"/>
      <c r="C65" s="200"/>
      <c r="D65" s="200"/>
      <c r="E65" s="200"/>
      <c r="F65" s="200"/>
      <c r="G65" s="200"/>
      <c r="H65" s="200"/>
      <c r="I65" s="200"/>
      <c r="J65" s="200"/>
      <c r="K65" s="200"/>
      <c r="L65" s="200"/>
      <c r="M65" s="200"/>
      <c r="N65" s="200"/>
      <c r="O65" s="200"/>
      <c r="P65" s="200"/>
      <c r="Q65" s="201"/>
      <c r="R65" s="201"/>
      <c r="S65" s="201"/>
      <c r="T65" s="201"/>
      <c r="U65" s="201"/>
      <c r="V65" s="200"/>
      <c r="W65" s="200"/>
      <c r="X65" s="200"/>
      <c r="Y65" s="200"/>
      <c r="Z65" s="202"/>
      <c r="AA65" s="202"/>
      <c r="AB65" s="202"/>
      <c r="AC65" s="202"/>
      <c r="AD65" s="202"/>
      <c r="AE65" s="202"/>
      <c r="AF65" s="202"/>
      <c r="AG65" s="202"/>
      <c r="AH65" s="202"/>
      <c r="AI65" s="202"/>
    </row>
  </sheetData>
  <mergeCells count="14">
    <mergeCell ref="V10:Y10"/>
    <mergeCell ref="Z10:AC10"/>
    <mergeCell ref="AD10:AH10"/>
    <mergeCell ref="AI10:AI11"/>
    <mergeCell ref="A6:AI6"/>
    <mergeCell ref="A9:A11"/>
    <mergeCell ref="B9:B11"/>
    <mergeCell ref="C9:P9"/>
    <mergeCell ref="Q9:U10"/>
    <mergeCell ref="V9:AI9"/>
    <mergeCell ref="C10:F10"/>
    <mergeCell ref="G10:J10"/>
    <mergeCell ref="K10:O10"/>
    <mergeCell ref="P10:P11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1:AI65"/>
  <sheetViews>
    <sheetView topLeftCell="A20" zoomScale="75" workbookViewId="0">
      <selection activeCell="B28" sqref="B28"/>
    </sheetView>
  </sheetViews>
  <sheetFormatPr defaultRowHeight="15.75" x14ac:dyDescent="0.25"/>
  <cols>
    <col min="1" max="1" width="7.42578125" style="203" customWidth="1"/>
    <col min="2" max="2" width="70.42578125" style="204" customWidth="1"/>
    <col min="3" max="3" width="11.140625" style="205" hidden="1" customWidth="1"/>
    <col min="4" max="4" width="11.42578125" style="205" hidden="1" customWidth="1"/>
    <col min="5" max="6" width="10.28515625" style="205" hidden="1" customWidth="1"/>
    <col min="7" max="8" width="10.7109375" style="205" customWidth="1"/>
    <col min="9" max="9" width="20.140625" style="205" customWidth="1"/>
    <col min="10" max="10" width="10.28515625" style="205" customWidth="1"/>
    <col min="11" max="13" width="10.85546875" style="205" customWidth="1"/>
    <col min="14" max="14" width="13" style="205" customWidth="1"/>
    <col min="15" max="15" width="10.85546875" style="205" customWidth="1"/>
    <col min="16" max="16" width="10.28515625" style="205" customWidth="1"/>
    <col min="17" max="21" width="12.7109375" style="205" customWidth="1"/>
    <col min="22" max="23" width="10.28515625" style="205" hidden="1" customWidth="1"/>
    <col min="24" max="24" width="11.42578125" style="205" hidden="1" customWidth="1"/>
    <col min="25" max="25" width="10.28515625" style="205" hidden="1" customWidth="1"/>
    <col min="26" max="26" width="9.140625" style="205"/>
    <col min="27" max="27" width="10.28515625" style="205" customWidth="1"/>
    <col min="28" max="28" width="19.7109375" style="205" customWidth="1"/>
    <col min="29" max="29" width="12" style="205" customWidth="1"/>
    <col min="30" max="32" width="9.140625" style="205"/>
    <col min="33" max="33" width="11.7109375" style="205" customWidth="1"/>
    <col min="34" max="34" width="9.140625" style="205"/>
    <col min="35" max="35" width="11" style="205" customWidth="1"/>
    <col min="36" max="16384" width="9.140625" style="112"/>
  </cols>
  <sheetData>
    <row r="1" spans="1:35" x14ac:dyDescent="0.25">
      <c r="A1" s="150"/>
      <c r="B1" s="151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</row>
    <row r="2" spans="1:35" x14ac:dyDescent="0.25">
      <c r="A2" s="150"/>
      <c r="B2" s="151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3" t="s">
        <v>128</v>
      </c>
    </row>
    <row r="3" spans="1:35" x14ac:dyDescent="0.25">
      <c r="A3" s="150"/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3" t="s">
        <v>1</v>
      </c>
    </row>
    <row r="4" spans="1:35" x14ac:dyDescent="0.25">
      <c r="A4" s="150"/>
      <c r="B4" s="151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3" t="s">
        <v>129</v>
      </c>
    </row>
    <row r="5" spans="1:35" x14ac:dyDescent="0.25">
      <c r="A5" s="150"/>
      <c r="B5" s="151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3"/>
      <c r="AI5" s="152"/>
    </row>
    <row r="6" spans="1:35" x14ac:dyDescent="0.25">
      <c r="A6" s="154" t="s">
        <v>185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</row>
    <row r="7" spans="1:35" x14ac:dyDescent="0.25">
      <c r="A7" s="150"/>
      <c r="B7" s="151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</row>
    <row r="8" spans="1:35" ht="16.5" thickBot="1" x14ac:dyDescent="0.3">
      <c r="A8" s="150"/>
      <c r="B8" s="151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5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3"/>
    </row>
    <row r="9" spans="1:35" x14ac:dyDescent="0.25">
      <c r="A9" s="156" t="s">
        <v>11</v>
      </c>
      <c r="B9" s="157" t="s">
        <v>131</v>
      </c>
      <c r="C9" s="158" t="s">
        <v>132</v>
      </c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7" t="s">
        <v>133</v>
      </c>
      <c r="R9" s="157"/>
      <c r="S9" s="157"/>
      <c r="T9" s="157"/>
      <c r="U9" s="157"/>
      <c r="V9" s="158" t="s">
        <v>134</v>
      </c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9"/>
    </row>
    <row r="10" spans="1:35" x14ac:dyDescent="0.25">
      <c r="A10" s="160"/>
      <c r="B10" s="161"/>
      <c r="C10" s="161" t="s">
        <v>135</v>
      </c>
      <c r="D10" s="161"/>
      <c r="E10" s="161"/>
      <c r="F10" s="161"/>
      <c r="G10" s="162" t="s">
        <v>136</v>
      </c>
      <c r="H10" s="162"/>
      <c r="I10" s="162"/>
      <c r="J10" s="162"/>
      <c r="K10" s="162" t="s">
        <v>137</v>
      </c>
      <c r="L10" s="162"/>
      <c r="M10" s="162"/>
      <c r="N10" s="162"/>
      <c r="O10" s="162"/>
      <c r="P10" s="163" t="s">
        <v>138</v>
      </c>
      <c r="Q10" s="161"/>
      <c r="R10" s="161"/>
      <c r="S10" s="161"/>
      <c r="T10" s="161"/>
      <c r="U10" s="161"/>
      <c r="V10" s="161" t="s">
        <v>135</v>
      </c>
      <c r="W10" s="161"/>
      <c r="X10" s="161"/>
      <c r="Y10" s="161"/>
      <c r="Z10" s="162" t="s">
        <v>136</v>
      </c>
      <c r="AA10" s="162"/>
      <c r="AB10" s="162"/>
      <c r="AC10" s="162"/>
      <c r="AD10" s="162" t="s">
        <v>137</v>
      </c>
      <c r="AE10" s="162"/>
      <c r="AF10" s="162"/>
      <c r="AG10" s="162"/>
      <c r="AH10" s="162"/>
      <c r="AI10" s="164" t="s">
        <v>139</v>
      </c>
    </row>
    <row r="11" spans="1:35" ht="78.75" x14ac:dyDescent="0.25">
      <c r="A11" s="160"/>
      <c r="B11" s="161"/>
      <c r="C11" s="165" t="s">
        <v>140</v>
      </c>
      <c r="D11" s="166" t="s">
        <v>141</v>
      </c>
      <c r="E11" s="167" t="s">
        <v>142</v>
      </c>
      <c r="F11" s="167" t="s">
        <v>143</v>
      </c>
      <c r="G11" s="165" t="s">
        <v>140</v>
      </c>
      <c r="H11" s="166" t="s">
        <v>141</v>
      </c>
      <c r="I11" s="166" t="s">
        <v>144</v>
      </c>
      <c r="J11" s="166" t="s">
        <v>145</v>
      </c>
      <c r="K11" s="165" t="s">
        <v>146</v>
      </c>
      <c r="L11" s="166" t="s">
        <v>141</v>
      </c>
      <c r="M11" s="168" t="s">
        <v>147</v>
      </c>
      <c r="N11" s="168" t="s">
        <v>148</v>
      </c>
      <c r="O11" s="166" t="s">
        <v>149</v>
      </c>
      <c r="P11" s="163"/>
      <c r="Q11" s="167" t="s">
        <v>150</v>
      </c>
      <c r="R11" s="167" t="s">
        <v>151</v>
      </c>
      <c r="S11" s="167" t="s">
        <v>152</v>
      </c>
      <c r="T11" s="167" t="s">
        <v>153</v>
      </c>
      <c r="U11" s="167" t="s">
        <v>154</v>
      </c>
      <c r="V11" s="165" t="s">
        <v>140</v>
      </c>
      <c r="W11" s="169" t="s">
        <v>155</v>
      </c>
      <c r="X11" s="167" t="s">
        <v>142</v>
      </c>
      <c r="Y11" s="167" t="s">
        <v>156</v>
      </c>
      <c r="Z11" s="165" t="s">
        <v>140</v>
      </c>
      <c r="AA11" s="166" t="s">
        <v>141</v>
      </c>
      <c r="AB11" s="166" t="s">
        <v>144</v>
      </c>
      <c r="AC11" s="166" t="s">
        <v>145</v>
      </c>
      <c r="AD11" s="165" t="s">
        <v>146</v>
      </c>
      <c r="AE11" s="166" t="s">
        <v>141</v>
      </c>
      <c r="AF11" s="165" t="s">
        <v>147</v>
      </c>
      <c r="AG11" s="165" t="s">
        <v>148</v>
      </c>
      <c r="AH11" s="166" t="s">
        <v>149</v>
      </c>
      <c r="AI11" s="170"/>
    </row>
    <row r="12" spans="1:35" x14ac:dyDescent="0.25">
      <c r="A12" s="83"/>
      <c r="B12" s="83" t="s">
        <v>34</v>
      </c>
      <c r="C12" s="171"/>
      <c r="D12" s="172"/>
      <c r="E12" s="173"/>
      <c r="F12" s="173"/>
      <c r="G12" s="171"/>
      <c r="H12" s="172"/>
      <c r="I12" s="172"/>
      <c r="J12" s="172"/>
      <c r="K12" s="171"/>
      <c r="L12" s="172"/>
      <c r="M12" s="171"/>
      <c r="N12" s="171"/>
      <c r="O12" s="172"/>
      <c r="P12" s="171"/>
      <c r="Q12" s="174">
        <f>Q13+Q27</f>
        <v>174.45400200000003</v>
      </c>
      <c r="R12" s="174">
        <f>R13+R27</f>
        <v>4.3252731620000002</v>
      </c>
      <c r="S12" s="174">
        <f>S13+S27</f>
        <v>53.989743039600008</v>
      </c>
      <c r="T12" s="174">
        <f>T13+T27</f>
        <v>108.05405351216</v>
      </c>
      <c r="U12" s="174">
        <f>U13+U27</f>
        <v>8.0849322862400008</v>
      </c>
      <c r="V12" s="174">
        <f>V13+V29</f>
        <v>0</v>
      </c>
      <c r="W12" s="174">
        <f>W13+W29</f>
        <v>0</v>
      </c>
      <c r="X12" s="174">
        <f>X13+X29</f>
        <v>0</v>
      </c>
      <c r="Y12" s="174">
        <f>Y13+Y29</f>
        <v>0</v>
      </c>
      <c r="Z12" s="171"/>
      <c r="AA12" s="172"/>
      <c r="AB12" s="172"/>
      <c r="AC12" s="172"/>
      <c r="AD12" s="171"/>
      <c r="AE12" s="172"/>
      <c r="AF12" s="171"/>
      <c r="AG12" s="171"/>
      <c r="AH12" s="172"/>
      <c r="AI12" s="172"/>
    </row>
    <row r="13" spans="1:35" x14ac:dyDescent="0.25">
      <c r="A13" s="83" t="s">
        <v>157</v>
      </c>
      <c r="B13" s="175" t="s">
        <v>35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4">
        <f>Q14+Q17+Q18+Q20+Q21</f>
        <v>3.351887940000001</v>
      </c>
      <c r="R13" s="174">
        <f>R14+R17+R18+R20+R21</f>
        <v>0.2346321558000001</v>
      </c>
      <c r="S13" s="174">
        <f>S14+S17+S18+S20+S21</f>
        <v>2.681510352000001</v>
      </c>
      <c r="T13" s="174">
        <f>T14+T17+T18+T20+T21</f>
        <v>0.13407551760000003</v>
      </c>
      <c r="U13" s="174">
        <f>U14+U17+U18+U20+U21</f>
        <v>0.30166991460000009</v>
      </c>
      <c r="V13" s="173"/>
      <c r="W13" s="173"/>
      <c r="X13" s="173"/>
      <c r="Y13" s="173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</row>
    <row r="14" spans="1:35" x14ac:dyDescent="0.25">
      <c r="A14" s="83" t="s">
        <v>36</v>
      </c>
      <c r="B14" s="175" t="s">
        <v>37</v>
      </c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7">
        <f>SUM(Q15:Q16)</f>
        <v>0</v>
      </c>
      <c r="R14" s="177">
        <f>SUM(R15:R16)</f>
        <v>0</v>
      </c>
      <c r="S14" s="177">
        <f>SUM(S15:S16)</f>
        <v>0</v>
      </c>
      <c r="T14" s="177">
        <f>SUM(T15:T16)</f>
        <v>0</v>
      </c>
      <c r="U14" s="177">
        <f>SUM(U15:U16)</f>
        <v>0</v>
      </c>
      <c r="V14" s="177"/>
      <c r="W14" s="173"/>
      <c r="X14" s="173"/>
      <c r="Y14" s="173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</row>
    <row r="15" spans="1:35" s="182" customFormat="1" hidden="1" x14ac:dyDescent="0.25">
      <c r="A15" s="178"/>
      <c r="B15" s="179" t="s">
        <v>158</v>
      </c>
      <c r="C15" s="178"/>
      <c r="D15" s="178"/>
      <c r="E15" s="178"/>
      <c r="F15" s="178"/>
      <c r="G15" s="178">
        <v>0</v>
      </c>
      <c r="H15" s="178">
        <v>0</v>
      </c>
      <c r="I15" s="178">
        <v>0</v>
      </c>
      <c r="J15" s="178">
        <v>0</v>
      </c>
      <c r="K15" s="178">
        <v>0</v>
      </c>
      <c r="L15" s="178">
        <v>0</v>
      </c>
      <c r="M15" s="178">
        <v>0</v>
      </c>
      <c r="N15" s="178">
        <v>0</v>
      </c>
      <c r="O15" s="178">
        <v>0</v>
      </c>
      <c r="P15" s="178"/>
      <c r="Q15" s="180">
        <v>0</v>
      </c>
      <c r="R15" s="180">
        <v>0</v>
      </c>
      <c r="S15" s="180">
        <v>0</v>
      </c>
      <c r="T15" s="180">
        <v>0</v>
      </c>
      <c r="U15" s="180">
        <v>0</v>
      </c>
      <c r="V15" s="178"/>
      <c r="W15" s="178"/>
      <c r="X15" s="178"/>
      <c r="Y15" s="178"/>
      <c r="Z15" s="78">
        <v>0</v>
      </c>
      <c r="AA15" s="78">
        <v>0</v>
      </c>
      <c r="AB15" s="140">
        <v>0</v>
      </c>
      <c r="AC15" s="140">
        <v>0</v>
      </c>
      <c r="AD15" s="78">
        <v>0</v>
      </c>
      <c r="AE15" s="78">
        <v>0</v>
      </c>
      <c r="AF15" s="78">
        <v>0</v>
      </c>
      <c r="AG15" s="78">
        <v>0</v>
      </c>
      <c r="AH15" s="181">
        <v>0</v>
      </c>
      <c r="AI15" s="178"/>
    </row>
    <row r="16" spans="1:35" s="182" customFormat="1" hidden="1" x14ac:dyDescent="0.25">
      <c r="A16" s="178"/>
      <c r="B16" s="179" t="s">
        <v>40</v>
      </c>
      <c r="C16" s="178"/>
      <c r="D16" s="178"/>
      <c r="E16" s="178"/>
      <c r="F16" s="178"/>
      <c r="G16" s="178">
        <v>0</v>
      </c>
      <c r="H16" s="178">
        <v>0</v>
      </c>
      <c r="I16" s="178">
        <v>0</v>
      </c>
      <c r="J16" s="178">
        <v>0</v>
      </c>
      <c r="K16" s="178">
        <v>0</v>
      </c>
      <c r="L16" s="178">
        <v>0</v>
      </c>
      <c r="M16" s="178">
        <v>0</v>
      </c>
      <c r="N16" s="178">
        <v>0</v>
      </c>
      <c r="O16" s="178">
        <v>0</v>
      </c>
      <c r="P16" s="178"/>
      <c r="Q16" s="180">
        <v>0</v>
      </c>
      <c r="R16" s="180">
        <v>0</v>
      </c>
      <c r="S16" s="180">
        <v>0</v>
      </c>
      <c r="T16" s="180">
        <v>0</v>
      </c>
      <c r="U16" s="180">
        <v>0</v>
      </c>
      <c r="V16" s="178"/>
      <c r="W16" s="178"/>
      <c r="X16" s="178"/>
      <c r="Y16" s="178"/>
      <c r="Z16" s="78">
        <v>0</v>
      </c>
      <c r="AA16" s="78">
        <v>0</v>
      </c>
      <c r="AB16" s="140">
        <v>0</v>
      </c>
      <c r="AC16" s="140">
        <v>0</v>
      </c>
      <c r="AD16" s="78">
        <v>0</v>
      </c>
      <c r="AE16" s="78">
        <v>0</v>
      </c>
      <c r="AF16" s="78">
        <v>0</v>
      </c>
      <c r="AG16" s="78">
        <v>0</v>
      </c>
      <c r="AH16" s="181">
        <v>0</v>
      </c>
      <c r="AI16" s="178"/>
    </row>
    <row r="17" spans="1:35" x14ac:dyDescent="0.25">
      <c r="A17" s="175" t="s">
        <v>41</v>
      </c>
      <c r="B17" s="183" t="str">
        <f>'[1] 1.4 Минэнерго '!B25</f>
        <v>Создание систем противоаварийной и режимной автоматики</v>
      </c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84">
        <v>0</v>
      </c>
      <c r="R17" s="185">
        <v>0</v>
      </c>
      <c r="S17" s="185">
        <v>0</v>
      </c>
      <c r="T17" s="185">
        <v>0</v>
      </c>
      <c r="U17" s="185">
        <v>0</v>
      </c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86"/>
      <c r="AH17" s="184"/>
      <c r="AI17" s="184"/>
    </row>
    <row r="18" spans="1:35" x14ac:dyDescent="0.25">
      <c r="A18" s="175" t="s">
        <v>43</v>
      </c>
      <c r="B18" s="183" t="str">
        <f>'[1] 1.4 Минэнерго '!B26</f>
        <v xml:space="preserve">Создание систем телемеханики  и связи </v>
      </c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84">
        <f>Q19</f>
        <v>0</v>
      </c>
      <c r="R18" s="184">
        <f>R19</f>
        <v>0</v>
      </c>
      <c r="S18" s="184">
        <f>S19</f>
        <v>0</v>
      </c>
      <c r="T18" s="184">
        <f>T19</f>
        <v>0</v>
      </c>
      <c r="U18" s="184">
        <f>U19</f>
        <v>0</v>
      </c>
      <c r="V18" s="175"/>
      <c r="W18" s="175"/>
      <c r="X18" s="175"/>
      <c r="Y18" s="175"/>
      <c r="Z18" s="175"/>
      <c r="AA18" s="175"/>
      <c r="AB18" s="175"/>
      <c r="AC18" s="175"/>
      <c r="AD18" s="175"/>
      <c r="AE18" s="175"/>
      <c r="AF18" s="175"/>
      <c r="AG18" s="186"/>
      <c r="AH18" s="143"/>
      <c r="AI18" s="143"/>
    </row>
    <row r="19" spans="1:35" s="182" customFormat="1" ht="31.5" hidden="1" x14ac:dyDescent="0.25">
      <c r="A19" s="178"/>
      <c r="B19" s="179" t="s">
        <v>45</v>
      </c>
      <c r="C19" s="178"/>
      <c r="D19" s="178"/>
      <c r="E19" s="178"/>
      <c r="F19" s="178"/>
      <c r="G19" s="178">
        <v>0</v>
      </c>
      <c r="H19" s="178">
        <v>0</v>
      </c>
      <c r="I19" s="178">
        <v>0</v>
      </c>
      <c r="J19" s="178">
        <v>0</v>
      </c>
      <c r="K19" s="178">
        <v>0</v>
      </c>
      <c r="L19" s="178">
        <v>0</v>
      </c>
      <c r="M19" s="178">
        <v>0</v>
      </c>
      <c r="N19" s="178">
        <v>0</v>
      </c>
      <c r="O19" s="178">
        <v>0</v>
      </c>
      <c r="P19" s="178"/>
      <c r="Q19" s="180">
        <v>0</v>
      </c>
      <c r="R19" s="180">
        <v>0</v>
      </c>
      <c r="S19" s="180">
        <v>0</v>
      </c>
      <c r="T19" s="180">
        <v>0</v>
      </c>
      <c r="U19" s="180">
        <v>0</v>
      </c>
      <c r="V19" s="178"/>
      <c r="W19" s="178"/>
      <c r="X19" s="178"/>
      <c r="Y19" s="178"/>
      <c r="Z19" s="78">
        <v>0</v>
      </c>
      <c r="AA19" s="78">
        <v>0</v>
      </c>
      <c r="AB19" s="140">
        <v>0</v>
      </c>
      <c r="AC19" s="140">
        <v>0</v>
      </c>
      <c r="AD19" s="78">
        <v>0</v>
      </c>
      <c r="AE19" s="78">
        <v>0</v>
      </c>
      <c r="AF19" s="78">
        <v>0</v>
      </c>
      <c r="AG19" s="78">
        <v>0</v>
      </c>
      <c r="AH19" s="181">
        <v>0</v>
      </c>
      <c r="AI19" s="178"/>
    </row>
    <row r="20" spans="1:35" ht="31.5" x14ac:dyDescent="0.25">
      <c r="A20" s="175" t="s">
        <v>47</v>
      </c>
      <c r="B20" s="183" t="str">
        <f>'[1] 1.4 Минэнерго '!B28</f>
        <v>Установка устройств регулирования напряжения и компенсации реактивной мощности</v>
      </c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84">
        <v>0</v>
      </c>
      <c r="R20" s="185">
        <v>0</v>
      </c>
      <c r="S20" s="185">
        <v>0</v>
      </c>
      <c r="T20" s="185">
        <v>0</v>
      </c>
      <c r="U20" s="185">
        <v>0</v>
      </c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86"/>
      <c r="AH20" s="184"/>
      <c r="AI20" s="175"/>
    </row>
    <row r="21" spans="1:35" x14ac:dyDescent="0.25">
      <c r="A21" s="175" t="s">
        <v>49</v>
      </c>
      <c r="B21" s="183" t="str">
        <f>'[1] 1.4 Минэнерго '!B29</f>
        <v xml:space="preserve">Прочее </v>
      </c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4">
        <f>SUM(Q22:Q26)</f>
        <v>3.351887940000001</v>
      </c>
      <c r="R21" s="184">
        <f>SUM(R22:R26)</f>
        <v>0.2346321558000001</v>
      </c>
      <c r="S21" s="184">
        <f>SUM(S22:S26)</f>
        <v>2.681510352000001</v>
      </c>
      <c r="T21" s="184">
        <f>SUM(T22:T26)</f>
        <v>0.13407551760000003</v>
      </c>
      <c r="U21" s="184">
        <f>SUM(U22:U26)</f>
        <v>0.30166991460000009</v>
      </c>
      <c r="V21" s="187"/>
      <c r="W21" s="187"/>
      <c r="X21" s="187"/>
      <c r="Y21" s="187"/>
      <c r="Z21" s="187"/>
      <c r="AA21" s="187"/>
      <c r="AB21" s="187"/>
      <c r="AC21" s="187"/>
      <c r="AD21" s="188"/>
      <c r="AE21" s="188"/>
      <c r="AF21" s="188"/>
      <c r="AG21" s="188"/>
      <c r="AH21" s="189"/>
      <c r="AI21" s="187"/>
    </row>
    <row r="22" spans="1:35" s="182" customFormat="1" x14ac:dyDescent="0.25">
      <c r="A22" s="178"/>
      <c r="B22" s="179" t="s">
        <v>51</v>
      </c>
      <c r="C22" s="178"/>
      <c r="D22" s="178"/>
      <c r="E22" s="178"/>
      <c r="F22" s="178"/>
      <c r="G22" s="178">
        <v>0</v>
      </c>
      <c r="H22" s="178">
        <v>0</v>
      </c>
      <c r="I22" s="178">
        <v>0</v>
      </c>
      <c r="J22" s="178">
        <v>0</v>
      </c>
      <c r="K22" s="178">
        <v>0</v>
      </c>
      <c r="L22" s="178">
        <v>0</v>
      </c>
      <c r="M22" s="178">
        <v>0</v>
      </c>
      <c r="N22" s="178">
        <v>0</v>
      </c>
      <c r="O22" s="178">
        <v>0</v>
      </c>
      <c r="P22" s="178"/>
      <c r="Q22" s="180">
        <v>0</v>
      </c>
      <c r="R22" s="180">
        <v>0</v>
      </c>
      <c r="S22" s="180">
        <v>0</v>
      </c>
      <c r="T22" s="180">
        <v>0</v>
      </c>
      <c r="U22" s="180">
        <v>0</v>
      </c>
      <c r="V22" s="178"/>
      <c r="W22" s="178"/>
      <c r="X22" s="178"/>
      <c r="Y22" s="178"/>
      <c r="Z22" s="78">
        <v>0</v>
      </c>
      <c r="AA22" s="78">
        <v>0</v>
      </c>
      <c r="AB22" s="140">
        <v>0</v>
      </c>
      <c r="AC22" s="140">
        <v>0</v>
      </c>
      <c r="AD22" s="78">
        <v>0</v>
      </c>
      <c r="AE22" s="78">
        <v>0</v>
      </c>
      <c r="AF22" s="78">
        <v>0</v>
      </c>
      <c r="AG22" s="78">
        <v>0</v>
      </c>
      <c r="AH22" s="181">
        <v>0</v>
      </c>
      <c r="AI22" s="178"/>
    </row>
    <row r="23" spans="1:35" s="182" customFormat="1" x14ac:dyDescent="0.25">
      <c r="A23" s="178"/>
      <c r="B23" s="179" t="s">
        <v>52</v>
      </c>
      <c r="C23" s="178"/>
      <c r="D23" s="178"/>
      <c r="E23" s="178"/>
      <c r="F23" s="178"/>
      <c r="G23" s="178">
        <v>0</v>
      </c>
      <c r="H23" s="178">
        <v>0</v>
      </c>
      <c r="I23" s="178">
        <v>0</v>
      </c>
      <c r="J23" s="178">
        <v>0</v>
      </c>
      <c r="K23" s="178">
        <v>0</v>
      </c>
      <c r="L23" s="178">
        <v>0</v>
      </c>
      <c r="M23" s="178">
        <v>0</v>
      </c>
      <c r="N23" s="178">
        <v>0</v>
      </c>
      <c r="O23" s="178">
        <v>0</v>
      </c>
      <c r="P23" s="178"/>
      <c r="Q23" s="180">
        <v>1.7995000000000001</v>
      </c>
      <c r="R23" s="180">
        <v>0.12596500000000002</v>
      </c>
      <c r="S23" s="180">
        <v>1.4396000000000002</v>
      </c>
      <c r="T23" s="180">
        <v>7.1980000000000002E-2</v>
      </c>
      <c r="U23" s="180">
        <v>0.16195500000000002</v>
      </c>
      <c r="V23" s="178"/>
      <c r="W23" s="178"/>
      <c r="X23" s="178"/>
      <c r="Y23" s="178"/>
      <c r="Z23" s="78">
        <v>0</v>
      </c>
      <c r="AA23" s="78">
        <v>0</v>
      </c>
      <c r="AB23" s="140">
        <v>0</v>
      </c>
      <c r="AC23" s="140">
        <v>0</v>
      </c>
      <c r="AD23" s="78">
        <v>0</v>
      </c>
      <c r="AE23" s="78">
        <v>0</v>
      </c>
      <c r="AF23" s="78">
        <v>0</v>
      </c>
      <c r="AG23" s="78">
        <v>0</v>
      </c>
      <c r="AH23" s="181">
        <v>0</v>
      </c>
      <c r="AI23" s="178"/>
    </row>
    <row r="24" spans="1:35" s="182" customFormat="1" ht="31.5" x14ac:dyDescent="0.25">
      <c r="A24" s="178"/>
      <c r="B24" s="179" t="s">
        <v>53</v>
      </c>
      <c r="C24" s="178"/>
      <c r="D24" s="178"/>
      <c r="E24" s="178"/>
      <c r="F24" s="178"/>
      <c r="G24" s="178">
        <v>0</v>
      </c>
      <c r="H24" s="178">
        <v>0</v>
      </c>
      <c r="I24" s="178">
        <v>0</v>
      </c>
      <c r="J24" s="178">
        <v>0</v>
      </c>
      <c r="K24" s="178">
        <v>0</v>
      </c>
      <c r="L24" s="178">
        <v>0</v>
      </c>
      <c r="M24" s="178">
        <v>0</v>
      </c>
      <c r="N24" s="178">
        <v>0</v>
      </c>
      <c r="O24" s="178">
        <v>0</v>
      </c>
      <c r="P24" s="178"/>
      <c r="Q24" s="180">
        <v>0.53534594000000091</v>
      </c>
      <c r="R24" s="180">
        <v>3.7474215800000064E-2</v>
      </c>
      <c r="S24" s="180">
        <v>0.42827675200000076</v>
      </c>
      <c r="T24" s="180">
        <v>2.1413837600000037E-2</v>
      </c>
      <c r="U24" s="180">
        <v>4.8181134600000078E-2</v>
      </c>
      <c r="V24" s="178"/>
      <c r="W24" s="178"/>
      <c r="X24" s="178"/>
      <c r="Y24" s="178"/>
      <c r="Z24" s="78">
        <v>0</v>
      </c>
      <c r="AA24" s="78">
        <v>0</v>
      </c>
      <c r="AB24" s="140">
        <v>0</v>
      </c>
      <c r="AC24" s="140">
        <v>0</v>
      </c>
      <c r="AD24" s="78" t="s">
        <v>159</v>
      </c>
      <c r="AE24" s="78">
        <v>15</v>
      </c>
      <c r="AF24" s="78" t="s">
        <v>160</v>
      </c>
      <c r="AG24" s="78" t="s">
        <v>161</v>
      </c>
      <c r="AH24" s="181">
        <v>11.6</v>
      </c>
      <c r="AI24" s="178"/>
    </row>
    <row r="25" spans="1:35" s="182" customFormat="1" ht="31.5" x14ac:dyDescent="0.25">
      <c r="A25" s="178"/>
      <c r="B25" s="179" t="s">
        <v>54</v>
      </c>
      <c r="C25" s="178"/>
      <c r="D25" s="178"/>
      <c r="E25" s="178"/>
      <c r="F25" s="178"/>
      <c r="G25" s="178">
        <v>0</v>
      </c>
      <c r="H25" s="178">
        <v>0</v>
      </c>
      <c r="I25" s="178">
        <v>0</v>
      </c>
      <c r="J25" s="178">
        <v>0</v>
      </c>
      <c r="K25" s="178">
        <v>0</v>
      </c>
      <c r="L25" s="178">
        <v>0</v>
      </c>
      <c r="M25" s="178">
        <v>0</v>
      </c>
      <c r="N25" s="178">
        <v>0</v>
      </c>
      <c r="O25" s="178">
        <v>0</v>
      </c>
      <c r="P25" s="178"/>
      <c r="Q25" s="180">
        <v>1.017042</v>
      </c>
      <c r="R25" s="180">
        <v>7.119294000000001E-2</v>
      </c>
      <c r="S25" s="180">
        <v>0.81363360000000007</v>
      </c>
      <c r="T25" s="180">
        <v>4.0681679999999998E-2</v>
      </c>
      <c r="U25" s="180">
        <v>9.1533779999999995E-2</v>
      </c>
      <c r="V25" s="178"/>
      <c r="W25" s="178"/>
      <c r="X25" s="178"/>
      <c r="Y25" s="178"/>
      <c r="Z25" s="78">
        <v>0</v>
      </c>
      <c r="AA25" s="78">
        <v>0</v>
      </c>
      <c r="AB25" s="140">
        <v>0</v>
      </c>
      <c r="AC25" s="140">
        <v>0</v>
      </c>
      <c r="AD25" s="78" t="s">
        <v>159</v>
      </c>
      <c r="AE25" s="78">
        <v>15</v>
      </c>
      <c r="AF25" s="78" t="s">
        <v>162</v>
      </c>
      <c r="AG25" s="78" t="s">
        <v>163</v>
      </c>
      <c r="AH25" s="181">
        <v>44.45</v>
      </c>
      <c r="AI25" s="178"/>
    </row>
    <row r="26" spans="1:35" s="182" customFormat="1" ht="31.5" x14ac:dyDescent="0.25">
      <c r="A26" s="178"/>
      <c r="B26" s="179" t="s">
        <v>55</v>
      </c>
      <c r="C26" s="178"/>
      <c r="D26" s="178"/>
      <c r="E26" s="178"/>
      <c r="F26" s="178"/>
      <c r="G26" s="178">
        <v>0</v>
      </c>
      <c r="H26" s="178">
        <v>0</v>
      </c>
      <c r="I26" s="178">
        <v>0</v>
      </c>
      <c r="J26" s="178">
        <v>0</v>
      </c>
      <c r="K26" s="178">
        <v>0</v>
      </c>
      <c r="L26" s="178">
        <v>0</v>
      </c>
      <c r="M26" s="178">
        <v>0</v>
      </c>
      <c r="N26" s="178">
        <v>0</v>
      </c>
      <c r="O26" s="178">
        <v>0</v>
      </c>
      <c r="P26" s="178"/>
      <c r="Q26" s="180">
        <v>0</v>
      </c>
      <c r="R26" s="180">
        <v>0</v>
      </c>
      <c r="S26" s="180">
        <v>0</v>
      </c>
      <c r="T26" s="180">
        <v>0</v>
      </c>
      <c r="U26" s="180">
        <v>0</v>
      </c>
      <c r="V26" s="178"/>
      <c r="W26" s="178"/>
      <c r="X26" s="178"/>
      <c r="Y26" s="178"/>
      <c r="Z26" s="78" t="s">
        <v>159</v>
      </c>
      <c r="AA26" s="78">
        <v>15</v>
      </c>
      <c r="AB26" s="140" t="s">
        <v>164</v>
      </c>
      <c r="AC26" s="140">
        <v>8</v>
      </c>
      <c r="AD26" s="78">
        <v>0</v>
      </c>
      <c r="AE26" s="78">
        <v>0</v>
      </c>
      <c r="AF26" s="78">
        <v>0</v>
      </c>
      <c r="AG26" s="78">
        <v>0</v>
      </c>
      <c r="AH26" s="181">
        <v>0</v>
      </c>
      <c r="AI26" s="178"/>
    </row>
    <row r="27" spans="1:35" x14ac:dyDescent="0.25">
      <c r="A27" s="175" t="s">
        <v>56</v>
      </c>
      <c r="B27" s="183" t="str">
        <f>'[1] 1.4 Минэнерго '!B34</f>
        <v>Новое строительство</v>
      </c>
      <c r="C27" s="175"/>
      <c r="D27" s="175"/>
      <c r="E27" s="175"/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175"/>
      <c r="Q27" s="184">
        <f>Q28+Q29</f>
        <v>171.10211406000002</v>
      </c>
      <c r="R27" s="184">
        <f>R28+R29</f>
        <v>4.0906410062000003</v>
      </c>
      <c r="S27" s="184">
        <f>S28+S29</f>
        <v>51.308232687600004</v>
      </c>
      <c r="T27" s="184">
        <f>T28+T29</f>
        <v>107.91997799456</v>
      </c>
      <c r="U27" s="184">
        <f>U28+U29</f>
        <v>7.7832623716400002</v>
      </c>
      <c r="V27" s="175"/>
      <c r="W27" s="175"/>
      <c r="X27" s="175"/>
      <c r="Y27" s="175"/>
      <c r="Z27" s="175"/>
      <c r="AA27" s="175"/>
      <c r="AB27" s="186"/>
      <c r="AC27" s="143"/>
      <c r="AD27" s="175"/>
      <c r="AE27" s="175"/>
      <c r="AF27" s="175"/>
      <c r="AG27" s="175"/>
      <c r="AH27" s="190"/>
      <c r="AI27" s="175"/>
    </row>
    <row r="28" spans="1:35" x14ac:dyDescent="0.25">
      <c r="A28" s="191" t="s">
        <v>58</v>
      </c>
      <c r="B28" s="183" t="str">
        <f>'[1] 1.4 Минэнерго '!B35</f>
        <v>Энергосбережение и повышение энергетической эффективности</v>
      </c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84">
        <v>0</v>
      </c>
      <c r="R28" s="143">
        <v>0</v>
      </c>
      <c r="S28" s="143">
        <v>0</v>
      </c>
      <c r="T28" s="143">
        <v>0</v>
      </c>
      <c r="U28" s="143">
        <v>0</v>
      </c>
      <c r="V28" s="175"/>
      <c r="W28" s="175"/>
      <c r="X28" s="175"/>
      <c r="Y28" s="175"/>
      <c r="Z28" s="175"/>
      <c r="AA28" s="175"/>
      <c r="AB28" s="186"/>
      <c r="AC28" s="143"/>
      <c r="AD28" s="175"/>
      <c r="AE28" s="175"/>
      <c r="AF28" s="175"/>
      <c r="AG28" s="175"/>
      <c r="AH28" s="190"/>
      <c r="AI28" s="175"/>
    </row>
    <row r="29" spans="1:35" x14ac:dyDescent="0.25">
      <c r="A29" s="191" t="s">
        <v>59</v>
      </c>
      <c r="B29" s="183" t="str">
        <f>'[1] 1.4 Минэнерго '!B36</f>
        <v>Прочее новое строительство</v>
      </c>
      <c r="C29" s="175"/>
      <c r="D29" s="175"/>
      <c r="E29" s="175"/>
      <c r="F29" s="175"/>
      <c r="G29" s="175"/>
      <c r="H29" s="175"/>
      <c r="I29" s="175"/>
      <c r="J29" s="175"/>
      <c r="K29" s="175"/>
      <c r="L29" s="175"/>
      <c r="M29" s="175"/>
      <c r="N29" s="175"/>
      <c r="O29" s="175"/>
      <c r="P29" s="175"/>
      <c r="Q29" s="184">
        <f>SUM(Q30:Q62)</f>
        <v>171.10211406000002</v>
      </c>
      <c r="R29" s="184">
        <f>SUM(R30:R62)</f>
        <v>4.0906410062000003</v>
      </c>
      <c r="S29" s="184">
        <f>SUM(S30:S62)</f>
        <v>51.308232687600004</v>
      </c>
      <c r="T29" s="184">
        <f>SUM(T30:T62)</f>
        <v>107.91997799456</v>
      </c>
      <c r="U29" s="184">
        <f>SUM(U30:U62)</f>
        <v>7.7832623716400002</v>
      </c>
      <c r="V29" s="175"/>
      <c r="W29" s="175"/>
      <c r="X29" s="175"/>
      <c r="Y29" s="175"/>
      <c r="Z29" s="175"/>
      <c r="AA29" s="175"/>
      <c r="AB29" s="186"/>
      <c r="AC29" s="143"/>
      <c r="AD29" s="175"/>
      <c r="AE29" s="175"/>
      <c r="AF29" s="175"/>
      <c r="AG29" s="175"/>
      <c r="AH29" s="190"/>
      <c r="AI29" s="175"/>
    </row>
    <row r="30" spans="1:35" s="182" customFormat="1" ht="31.5" x14ac:dyDescent="0.25">
      <c r="A30" s="178"/>
      <c r="B30" s="179" t="s">
        <v>61</v>
      </c>
      <c r="C30" s="178"/>
      <c r="D30" s="178"/>
      <c r="E30" s="178"/>
      <c r="F30" s="178"/>
      <c r="G30" s="178">
        <v>0</v>
      </c>
      <c r="H30" s="178">
        <v>0</v>
      </c>
      <c r="I30" s="178">
        <v>0</v>
      </c>
      <c r="J30" s="178">
        <v>0</v>
      </c>
      <c r="K30" s="178">
        <v>0</v>
      </c>
      <c r="L30" s="178">
        <v>0</v>
      </c>
      <c r="M30" s="178">
        <v>0</v>
      </c>
      <c r="N30" s="178">
        <v>0</v>
      </c>
      <c r="O30" s="178">
        <v>0</v>
      </c>
      <c r="P30" s="178"/>
      <c r="Q30" s="180">
        <v>69.478934320000008</v>
      </c>
      <c r="R30" s="180">
        <v>0</v>
      </c>
      <c r="S30" s="180">
        <v>17.369733580000002</v>
      </c>
      <c r="T30" s="180">
        <v>48.635254024000005</v>
      </c>
      <c r="U30" s="180">
        <v>3.4739467160000004</v>
      </c>
      <c r="V30" s="178"/>
      <c r="W30" s="178"/>
      <c r="X30" s="178"/>
      <c r="Y30" s="178"/>
      <c r="Z30" s="78">
        <v>2015</v>
      </c>
      <c r="AA30" s="78">
        <v>15</v>
      </c>
      <c r="AB30" s="140">
        <v>2</v>
      </c>
      <c r="AC30" s="140">
        <v>25</v>
      </c>
      <c r="AD30" s="78">
        <v>0</v>
      </c>
      <c r="AE30" s="78">
        <v>0</v>
      </c>
      <c r="AF30" s="78">
        <v>0</v>
      </c>
      <c r="AG30" s="78">
        <v>0</v>
      </c>
      <c r="AH30" s="181">
        <v>0</v>
      </c>
      <c r="AI30" s="178"/>
    </row>
    <row r="31" spans="1:35" s="182" customFormat="1" ht="63" x14ac:dyDescent="0.25">
      <c r="A31" s="178"/>
      <c r="B31" s="179" t="s">
        <v>62</v>
      </c>
      <c r="C31" s="178"/>
      <c r="D31" s="178"/>
      <c r="E31" s="178"/>
      <c r="F31" s="178"/>
      <c r="G31" s="178">
        <v>0</v>
      </c>
      <c r="H31" s="178">
        <v>0</v>
      </c>
      <c r="I31" s="178">
        <v>0</v>
      </c>
      <c r="J31" s="178">
        <v>0</v>
      </c>
      <c r="K31" s="178">
        <v>0</v>
      </c>
      <c r="L31" s="178">
        <v>0</v>
      </c>
      <c r="M31" s="178">
        <v>0</v>
      </c>
      <c r="N31" s="178">
        <v>0</v>
      </c>
      <c r="O31" s="178">
        <v>0</v>
      </c>
      <c r="P31" s="178"/>
      <c r="Q31" s="180">
        <v>100.76605252</v>
      </c>
      <c r="R31" s="180">
        <v>4.0306421007999997</v>
      </c>
      <c r="S31" s="180">
        <v>33.2527973316</v>
      </c>
      <c r="T31" s="180">
        <v>59.250438881759997</v>
      </c>
      <c r="U31" s="180">
        <v>4.2321742058400007</v>
      </c>
      <c r="V31" s="178"/>
      <c r="W31" s="178"/>
      <c r="X31" s="178"/>
      <c r="Y31" s="178"/>
      <c r="Z31" s="78">
        <v>2017</v>
      </c>
      <c r="AA31" s="78">
        <v>15</v>
      </c>
      <c r="AB31" s="140">
        <v>2</v>
      </c>
      <c r="AC31" s="140">
        <v>16</v>
      </c>
      <c r="AD31" s="78">
        <v>0</v>
      </c>
      <c r="AE31" s="78">
        <v>0</v>
      </c>
      <c r="AF31" s="78">
        <v>0</v>
      </c>
      <c r="AG31" s="78">
        <v>0</v>
      </c>
      <c r="AH31" s="181">
        <v>0</v>
      </c>
      <c r="AI31" s="178"/>
    </row>
    <row r="32" spans="1:35" s="182" customFormat="1" ht="78.75" x14ac:dyDescent="0.25">
      <c r="A32" s="178"/>
      <c r="B32" s="179" t="s">
        <v>63</v>
      </c>
      <c r="C32" s="178"/>
      <c r="D32" s="178"/>
      <c r="E32" s="178"/>
      <c r="F32" s="178"/>
      <c r="G32" s="178">
        <v>0</v>
      </c>
      <c r="H32" s="178">
        <v>0</v>
      </c>
      <c r="I32" s="178">
        <v>0</v>
      </c>
      <c r="J32" s="178">
        <v>0</v>
      </c>
      <c r="K32" s="178">
        <v>0</v>
      </c>
      <c r="L32" s="178">
        <v>0</v>
      </c>
      <c r="M32" s="178">
        <v>0</v>
      </c>
      <c r="N32" s="178">
        <v>0</v>
      </c>
      <c r="O32" s="178">
        <v>0</v>
      </c>
      <c r="P32" s="178"/>
      <c r="Q32" s="180">
        <v>0</v>
      </c>
      <c r="R32" s="180">
        <v>0</v>
      </c>
      <c r="S32" s="180">
        <v>0</v>
      </c>
      <c r="T32" s="180">
        <v>0</v>
      </c>
      <c r="U32" s="180">
        <v>0</v>
      </c>
      <c r="V32" s="178"/>
      <c r="W32" s="178"/>
      <c r="X32" s="178"/>
      <c r="Y32" s="178"/>
      <c r="Z32" s="78">
        <v>0</v>
      </c>
      <c r="AA32" s="78">
        <v>0</v>
      </c>
      <c r="AB32" s="140">
        <v>0</v>
      </c>
      <c r="AC32" s="140">
        <v>0</v>
      </c>
      <c r="AD32" s="78">
        <v>2020</v>
      </c>
      <c r="AE32" s="78">
        <v>15</v>
      </c>
      <c r="AF32" s="78" t="s">
        <v>165</v>
      </c>
      <c r="AG32" s="78" t="s">
        <v>166</v>
      </c>
      <c r="AH32" s="181">
        <v>2.4</v>
      </c>
      <c r="AI32" s="178"/>
    </row>
    <row r="33" spans="1:35" s="182" customFormat="1" ht="78.75" x14ac:dyDescent="0.25">
      <c r="A33" s="178"/>
      <c r="B33" s="179" t="s">
        <v>64</v>
      </c>
      <c r="C33" s="178"/>
      <c r="D33" s="178"/>
      <c r="E33" s="178"/>
      <c r="F33" s="178"/>
      <c r="G33" s="178">
        <v>0</v>
      </c>
      <c r="H33" s="178">
        <v>0</v>
      </c>
      <c r="I33" s="178">
        <v>0</v>
      </c>
      <c r="J33" s="178">
        <v>0</v>
      </c>
      <c r="K33" s="178">
        <v>0</v>
      </c>
      <c r="L33" s="178">
        <v>0</v>
      </c>
      <c r="M33" s="178">
        <v>0</v>
      </c>
      <c r="N33" s="178">
        <v>0</v>
      </c>
      <c r="O33" s="178">
        <v>0</v>
      </c>
      <c r="P33" s="178"/>
      <c r="Q33" s="180">
        <v>0</v>
      </c>
      <c r="R33" s="180">
        <v>0</v>
      </c>
      <c r="S33" s="180">
        <v>0</v>
      </c>
      <c r="T33" s="180">
        <v>0</v>
      </c>
      <c r="U33" s="180">
        <v>0</v>
      </c>
      <c r="V33" s="178"/>
      <c r="W33" s="178"/>
      <c r="X33" s="178"/>
      <c r="Y33" s="178"/>
      <c r="Z33" s="78">
        <v>0</v>
      </c>
      <c r="AA33" s="78">
        <v>0</v>
      </c>
      <c r="AB33" s="140">
        <v>0</v>
      </c>
      <c r="AC33" s="140">
        <v>0</v>
      </c>
      <c r="AD33" s="78">
        <v>2020</v>
      </c>
      <c r="AE33" s="78">
        <v>15</v>
      </c>
      <c r="AF33" s="78" t="s">
        <v>167</v>
      </c>
      <c r="AG33" s="78" t="s">
        <v>166</v>
      </c>
      <c r="AH33" s="181">
        <v>0.2</v>
      </c>
      <c r="AI33" s="178"/>
    </row>
    <row r="34" spans="1:35" s="182" customFormat="1" ht="78.75" x14ac:dyDescent="0.25">
      <c r="A34" s="178"/>
      <c r="B34" s="179" t="s">
        <v>168</v>
      </c>
      <c r="C34" s="178"/>
      <c r="D34" s="178"/>
      <c r="E34" s="178"/>
      <c r="F34" s="178"/>
      <c r="G34" s="178">
        <v>0</v>
      </c>
      <c r="H34" s="178">
        <v>0</v>
      </c>
      <c r="I34" s="178">
        <v>0</v>
      </c>
      <c r="J34" s="178">
        <v>0</v>
      </c>
      <c r="K34" s="178">
        <v>0</v>
      </c>
      <c r="L34" s="178">
        <v>0</v>
      </c>
      <c r="M34" s="178">
        <v>0</v>
      </c>
      <c r="N34" s="178">
        <v>0</v>
      </c>
      <c r="O34" s="178">
        <v>0</v>
      </c>
      <c r="P34" s="178"/>
      <c r="Q34" s="180">
        <v>0</v>
      </c>
      <c r="R34" s="180">
        <v>0</v>
      </c>
      <c r="S34" s="180">
        <v>0</v>
      </c>
      <c r="T34" s="180">
        <v>0</v>
      </c>
      <c r="U34" s="180">
        <v>0</v>
      </c>
      <c r="V34" s="178"/>
      <c r="W34" s="178"/>
      <c r="X34" s="178"/>
      <c r="Y34" s="178"/>
      <c r="Z34" s="78">
        <v>0</v>
      </c>
      <c r="AA34" s="78">
        <v>0</v>
      </c>
      <c r="AB34" s="140">
        <v>0</v>
      </c>
      <c r="AC34" s="140">
        <v>0</v>
      </c>
      <c r="AD34" s="78">
        <v>2016</v>
      </c>
      <c r="AE34" s="78">
        <v>15</v>
      </c>
      <c r="AF34" s="78" t="s">
        <v>169</v>
      </c>
      <c r="AG34" s="78" t="s">
        <v>170</v>
      </c>
      <c r="AH34" s="181">
        <v>2.7970000000000002</v>
      </c>
      <c r="AI34" s="178"/>
    </row>
    <row r="35" spans="1:35" s="182" customFormat="1" ht="31.5" x14ac:dyDescent="0.25">
      <c r="A35" s="178"/>
      <c r="B35" s="179" t="s">
        <v>71</v>
      </c>
      <c r="C35" s="178"/>
      <c r="D35" s="178"/>
      <c r="E35" s="178"/>
      <c r="F35" s="178"/>
      <c r="G35" s="178">
        <v>0</v>
      </c>
      <c r="H35" s="178">
        <v>0</v>
      </c>
      <c r="I35" s="178">
        <v>0</v>
      </c>
      <c r="J35" s="178">
        <v>0</v>
      </c>
      <c r="K35" s="178">
        <v>0</v>
      </c>
      <c r="L35" s="178">
        <v>0</v>
      </c>
      <c r="M35" s="178">
        <v>0</v>
      </c>
      <c r="N35" s="178">
        <v>0</v>
      </c>
      <c r="O35" s="178">
        <v>0</v>
      </c>
      <c r="P35" s="178"/>
      <c r="Q35" s="180">
        <v>0.22093435000000028</v>
      </c>
      <c r="R35" s="180">
        <v>1.5465404500000021E-2</v>
      </c>
      <c r="S35" s="180">
        <v>0.17674748000000023</v>
      </c>
      <c r="T35" s="180">
        <v>8.8373740000000107E-3</v>
      </c>
      <c r="U35" s="180">
        <v>1.9884091500000024E-2</v>
      </c>
      <c r="V35" s="178"/>
      <c r="W35" s="178"/>
      <c r="X35" s="178"/>
      <c r="Y35" s="178"/>
      <c r="Z35" s="78">
        <v>0</v>
      </c>
      <c r="AA35" s="78">
        <v>0</v>
      </c>
      <c r="AB35" s="140">
        <v>0</v>
      </c>
      <c r="AC35" s="140">
        <v>0</v>
      </c>
      <c r="AD35" s="78" t="s">
        <v>171</v>
      </c>
      <c r="AE35" s="78">
        <v>15</v>
      </c>
      <c r="AF35" s="78" t="s">
        <v>160</v>
      </c>
      <c r="AG35" s="78" t="s">
        <v>161</v>
      </c>
      <c r="AH35" s="181">
        <v>24.259999999999998</v>
      </c>
      <c r="AI35" s="178"/>
    </row>
    <row r="36" spans="1:35" s="182" customFormat="1" ht="31.5" x14ac:dyDescent="0.25">
      <c r="A36" s="178"/>
      <c r="B36" s="179" t="s">
        <v>72</v>
      </c>
      <c r="C36" s="178"/>
      <c r="D36" s="178"/>
      <c r="E36" s="178"/>
      <c r="F36" s="178"/>
      <c r="G36" s="178">
        <v>0</v>
      </c>
      <c r="H36" s="178">
        <v>0</v>
      </c>
      <c r="I36" s="178">
        <v>0</v>
      </c>
      <c r="J36" s="178">
        <v>0</v>
      </c>
      <c r="K36" s="178">
        <v>0</v>
      </c>
      <c r="L36" s="178">
        <v>0</v>
      </c>
      <c r="M36" s="178">
        <v>0</v>
      </c>
      <c r="N36" s="178">
        <v>0</v>
      </c>
      <c r="O36" s="178">
        <v>0</v>
      </c>
      <c r="P36" s="178"/>
      <c r="Q36" s="180">
        <v>0</v>
      </c>
      <c r="R36" s="180">
        <v>0</v>
      </c>
      <c r="S36" s="180">
        <v>0</v>
      </c>
      <c r="T36" s="180">
        <v>0</v>
      </c>
      <c r="U36" s="180">
        <v>0</v>
      </c>
      <c r="V36" s="178"/>
      <c r="W36" s="178"/>
      <c r="X36" s="178"/>
      <c r="Y36" s="178"/>
      <c r="Z36" s="78">
        <v>0</v>
      </c>
      <c r="AA36" s="78">
        <v>0</v>
      </c>
      <c r="AB36" s="140">
        <v>0</v>
      </c>
      <c r="AC36" s="140">
        <v>0</v>
      </c>
      <c r="AD36" s="78" t="s">
        <v>172</v>
      </c>
      <c r="AE36" s="78">
        <v>15</v>
      </c>
      <c r="AF36" s="78" t="s">
        <v>160</v>
      </c>
      <c r="AG36" s="78" t="s">
        <v>161</v>
      </c>
      <c r="AH36" s="181">
        <v>0.13</v>
      </c>
      <c r="AI36" s="178"/>
    </row>
    <row r="37" spans="1:35" s="182" customFormat="1" ht="31.5" x14ac:dyDescent="0.25">
      <c r="A37" s="178"/>
      <c r="B37" s="179" t="s">
        <v>73</v>
      </c>
      <c r="C37" s="178"/>
      <c r="D37" s="178"/>
      <c r="E37" s="178"/>
      <c r="F37" s="178"/>
      <c r="G37" s="178">
        <v>0</v>
      </c>
      <c r="H37" s="178">
        <v>0</v>
      </c>
      <c r="I37" s="178">
        <v>0</v>
      </c>
      <c r="J37" s="178">
        <v>0</v>
      </c>
      <c r="K37" s="178">
        <v>0</v>
      </c>
      <c r="L37" s="178">
        <v>0</v>
      </c>
      <c r="M37" s="178">
        <v>0</v>
      </c>
      <c r="N37" s="178">
        <v>0</v>
      </c>
      <c r="O37" s="178">
        <v>0</v>
      </c>
      <c r="P37" s="178"/>
      <c r="Q37" s="180">
        <v>0</v>
      </c>
      <c r="R37" s="180">
        <v>0</v>
      </c>
      <c r="S37" s="180">
        <v>0</v>
      </c>
      <c r="T37" s="180">
        <v>0</v>
      </c>
      <c r="U37" s="180">
        <v>0</v>
      </c>
      <c r="V37" s="178"/>
      <c r="W37" s="178"/>
      <c r="X37" s="178"/>
      <c r="Y37" s="178"/>
      <c r="Z37" s="78">
        <v>0</v>
      </c>
      <c r="AA37" s="78">
        <v>0</v>
      </c>
      <c r="AB37" s="140">
        <v>0</v>
      </c>
      <c r="AC37" s="140">
        <v>0</v>
      </c>
      <c r="AD37" s="78" t="s">
        <v>173</v>
      </c>
      <c r="AE37" s="78">
        <v>15</v>
      </c>
      <c r="AF37" s="78" t="s">
        <v>160</v>
      </c>
      <c r="AG37" s="78" t="s">
        <v>161</v>
      </c>
      <c r="AH37" s="181">
        <v>0.56000000000000005</v>
      </c>
      <c r="AI37" s="178"/>
    </row>
    <row r="38" spans="1:35" s="182" customFormat="1" ht="31.5" x14ac:dyDescent="0.25">
      <c r="A38" s="178"/>
      <c r="B38" s="179" t="s">
        <v>74</v>
      </c>
      <c r="C38" s="178"/>
      <c r="D38" s="178"/>
      <c r="E38" s="178"/>
      <c r="F38" s="178"/>
      <c r="G38" s="178">
        <v>0</v>
      </c>
      <c r="H38" s="178">
        <v>0</v>
      </c>
      <c r="I38" s="178">
        <v>0</v>
      </c>
      <c r="J38" s="178">
        <v>0</v>
      </c>
      <c r="K38" s="178">
        <v>0</v>
      </c>
      <c r="L38" s="178">
        <v>0</v>
      </c>
      <c r="M38" s="178">
        <v>0</v>
      </c>
      <c r="N38" s="178">
        <v>0</v>
      </c>
      <c r="O38" s="178">
        <v>0</v>
      </c>
      <c r="P38" s="178"/>
      <c r="Q38" s="180">
        <v>0</v>
      </c>
      <c r="R38" s="180">
        <v>0</v>
      </c>
      <c r="S38" s="180">
        <v>0</v>
      </c>
      <c r="T38" s="180">
        <v>0</v>
      </c>
      <c r="U38" s="180">
        <v>0</v>
      </c>
      <c r="V38" s="178"/>
      <c r="W38" s="178"/>
      <c r="X38" s="178"/>
      <c r="Y38" s="178"/>
      <c r="Z38" s="78">
        <v>0</v>
      </c>
      <c r="AA38" s="78">
        <v>0</v>
      </c>
      <c r="AB38" s="140">
        <v>0</v>
      </c>
      <c r="AC38" s="140">
        <v>0</v>
      </c>
      <c r="AD38" s="78" t="s">
        <v>174</v>
      </c>
      <c r="AE38" s="78">
        <v>15</v>
      </c>
      <c r="AF38" s="78" t="s">
        <v>160</v>
      </c>
      <c r="AG38" s="78" t="s">
        <v>161</v>
      </c>
      <c r="AH38" s="181">
        <v>0.5</v>
      </c>
      <c r="AI38" s="178"/>
    </row>
    <row r="39" spans="1:35" s="182" customFormat="1" ht="31.5" x14ac:dyDescent="0.25">
      <c r="A39" s="178"/>
      <c r="B39" s="179" t="s">
        <v>75</v>
      </c>
      <c r="C39" s="178"/>
      <c r="D39" s="178"/>
      <c r="E39" s="178"/>
      <c r="F39" s="178"/>
      <c r="G39" s="178">
        <v>0</v>
      </c>
      <c r="H39" s="178">
        <v>0</v>
      </c>
      <c r="I39" s="178">
        <v>0</v>
      </c>
      <c r="J39" s="178">
        <v>0</v>
      </c>
      <c r="K39" s="178">
        <v>0</v>
      </c>
      <c r="L39" s="178">
        <v>0</v>
      </c>
      <c r="M39" s="178">
        <v>0</v>
      </c>
      <c r="N39" s="178">
        <v>0</v>
      </c>
      <c r="O39" s="178">
        <v>0</v>
      </c>
      <c r="P39" s="178"/>
      <c r="Q39" s="180">
        <v>0</v>
      </c>
      <c r="R39" s="180">
        <v>0</v>
      </c>
      <c r="S39" s="180">
        <v>0</v>
      </c>
      <c r="T39" s="180">
        <v>0</v>
      </c>
      <c r="U39" s="180">
        <v>0</v>
      </c>
      <c r="V39" s="178"/>
      <c r="W39" s="178"/>
      <c r="X39" s="178"/>
      <c r="Y39" s="178"/>
      <c r="Z39" s="78">
        <v>0</v>
      </c>
      <c r="AA39" s="78">
        <v>0</v>
      </c>
      <c r="AB39" s="140">
        <v>0</v>
      </c>
      <c r="AC39" s="140">
        <v>0</v>
      </c>
      <c r="AD39" s="78" t="s">
        <v>175</v>
      </c>
      <c r="AE39" s="78">
        <v>15</v>
      </c>
      <c r="AF39" s="78" t="s">
        <v>160</v>
      </c>
      <c r="AG39" s="78" t="s">
        <v>161</v>
      </c>
      <c r="AH39" s="181">
        <v>2.0499999999999998</v>
      </c>
      <c r="AI39" s="178"/>
    </row>
    <row r="40" spans="1:35" s="182" customFormat="1" ht="31.5" x14ac:dyDescent="0.25">
      <c r="A40" s="178"/>
      <c r="B40" s="179" t="s">
        <v>76</v>
      </c>
      <c r="C40" s="178"/>
      <c r="D40" s="178"/>
      <c r="E40" s="178"/>
      <c r="F40" s="178"/>
      <c r="G40" s="178">
        <v>0</v>
      </c>
      <c r="H40" s="178">
        <v>0</v>
      </c>
      <c r="I40" s="178">
        <v>0</v>
      </c>
      <c r="J40" s="178">
        <v>0</v>
      </c>
      <c r="K40" s="178">
        <v>0</v>
      </c>
      <c r="L40" s="178">
        <v>0</v>
      </c>
      <c r="M40" s="178">
        <v>0</v>
      </c>
      <c r="N40" s="178">
        <v>0</v>
      </c>
      <c r="O40" s="178">
        <v>0</v>
      </c>
      <c r="P40" s="178"/>
      <c r="Q40" s="180">
        <v>0.40911012999999841</v>
      </c>
      <c r="R40" s="180">
        <v>2.8637709099999891E-2</v>
      </c>
      <c r="S40" s="180">
        <v>0.32728810399999875</v>
      </c>
      <c r="T40" s="180">
        <v>1.6364405199999935E-2</v>
      </c>
      <c r="U40" s="180">
        <v>3.6819911699999854E-2</v>
      </c>
      <c r="V40" s="178"/>
      <c r="W40" s="178"/>
      <c r="X40" s="178"/>
      <c r="Y40" s="178"/>
      <c r="Z40" s="78">
        <v>0</v>
      </c>
      <c r="AA40" s="78">
        <v>0</v>
      </c>
      <c r="AB40" s="140">
        <v>0</v>
      </c>
      <c r="AC40" s="140">
        <v>0</v>
      </c>
      <c r="AD40" s="78" t="s">
        <v>171</v>
      </c>
      <c r="AE40" s="78">
        <v>15</v>
      </c>
      <c r="AF40" s="78" t="s">
        <v>162</v>
      </c>
      <c r="AG40" s="78" t="s">
        <v>163</v>
      </c>
      <c r="AH40" s="181">
        <v>89.09</v>
      </c>
      <c r="AI40" s="178"/>
    </row>
    <row r="41" spans="1:35" s="182" customFormat="1" ht="31.5" x14ac:dyDescent="0.25">
      <c r="A41" s="178"/>
      <c r="B41" s="179" t="s">
        <v>77</v>
      </c>
      <c r="C41" s="178"/>
      <c r="D41" s="178"/>
      <c r="E41" s="178"/>
      <c r="F41" s="178"/>
      <c r="G41" s="178">
        <v>0</v>
      </c>
      <c r="H41" s="178">
        <v>0</v>
      </c>
      <c r="I41" s="178">
        <v>0</v>
      </c>
      <c r="J41" s="178">
        <v>0</v>
      </c>
      <c r="K41" s="178">
        <v>0</v>
      </c>
      <c r="L41" s="178">
        <v>0</v>
      </c>
      <c r="M41" s="178">
        <v>0</v>
      </c>
      <c r="N41" s="178">
        <v>0</v>
      </c>
      <c r="O41" s="178">
        <v>0</v>
      </c>
      <c r="P41" s="178"/>
      <c r="Q41" s="180">
        <v>0</v>
      </c>
      <c r="R41" s="180">
        <v>0</v>
      </c>
      <c r="S41" s="180">
        <v>0</v>
      </c>
      <c r="T41" s="180">
        <v>0</v>
      </c>
      <c r="U41" s="180">
        <v>0</v>
      </c>
      <c r="V41" s="178"/>
      <c r="W41" s="178"/>
      <c r="X41" s="178"/>
      <c r="Y41" s="178"/>
      <c r="Z41" s="78">
        <v>0</v>
      </c>
      <c r="AA41" s="78">
        <v>0</v>
      </c>
      <c r="AB41" s="140">
        <v>0</v>
      </c>
      <c r="AC41" s="140">
        <v>0</v>
      </c>
      <c r="AD41" s="78">
        <v>2015</v>
      </c>
      <c r="AE41" s="78">
        <v>15</v>
      </c>
      <c r="AF41" s="78" t="s">
        <v>162</v>
      </c>
      <c r="AG41" s="78" t="s">
        <v>163</v>
      </c>
      <c r="AH41" s="181">
        <v>0.64</v>
      </c>
      <c r="AI41" s="178"/>
    </row>
    <row r="42" spans="1:35" s="182" customFormat="1" ht="31.5" x14ac:dyDescent="0.25">
      <c r="A42" s="178"/>
      <c r="B42" s="179" t="s">
        <v>78</v>
      </c>
      <c r="C42" s="178"/>
      <c r="D42" s="178"/>
      <c r="E42" s="178"/>
      <c r="F42" s="178"/>
      <c r="G42" s="178">
        <v>0</v>
      </c>
      <c r="H42" s="178">
        <v>0</v>
      </c>
      <c r="I42" s="178">
        <v>0</v>
      </c>
      <c r="J42" s="178">
        <v>0</v>
      </c>
      <c r="K42" s="178">
        <v>0</v>
      </c>
      <c r="L42" s="178">
        <v>0</v>
      </c>
      <c r="M42" s="178">
        <v>0</v>
      </c>
      <c r="N42" s="178">
        <v>0</v>
      </c>
      <c r="O42" s="178">
        <v>0</v>
      </c>
      <c r="P42" s="178"/>
      <c r="Q42" s="180">
        <v>0</v>
      </c>
      <c r="R42" s="180">
        <v>0</v>
      </c>
      <c r="S42" s="180">
        <v>0</v>
      </c>
      <c r="T42" s="180">
        <v>0</v>
      </c>
      <c r="U42" s="180">
        <v>0</v>
      </c>
      <c r="V42" s="178"/>
      <c r="W42" s="178"/>
      <c r="X42" s="178"/>
      <c r="Y42" s="178"/>
      <c r="Z42" s="78">
        <v>0</v>
      </c>
      <c r="AA42" s="78">
        <v>0</v>
      </c>
      <c r="AB42" s="140">
        <v>0</v>
      </c>
      <c r="AC42" s="140">
        <v>0</v>
      </c>
      <c r="AD42" s="78">
        <v>2015</v>
      </c>
      <c r="AE42" s="78">
        <v>15</v>
      </c>
      <c r="AF42" s="78" t="s">
        <v>162</v>
      </c>
      <c r="AG42" s="78" t="s">
        <v>163</v>
      </c>
      <c r="AH42" s="181">
        <v>0.37</v>
      </c>
      <c r="AI42" s="178"/>
    </row>
    <row r="43" spans="1:35" s="182" customFormat="1" ht="31.5" x14ac:dyDescent="0.25">
      <c r="A43" s="178"/>
      <c r="B43" s="179" t="s">
        <v>79</v>
      </c>
      <c r="C43" s="178"/>
      <c r="D43" s="178"/>
      <c r="E43" s="178"/>
      <c r="F43" s="178"/>
      <c r="G43" s="178">
        <v>0</v>
      </c>
      <c r="H43" s="178">
        <v>0</v>
      </c>
      <c r="I43" s="178">
        <v>0</v>
      </c>
      <c r="J43" s="178">
        <v>0</v>
      </c>
      <c r="K43" s="178">
        <v>0</v>
      </c>
      <c r="L43" s="178">
        <v>0</v>
      </c>
      <c r="M43" s="178">
        <v>0</v>
      </c>
      <c r="N43" s="178">
        <v>0</v>
      </c>
      <c r="O43" s="178">
        <v>0</v>
      </c>
      <c r="P43" s="178"/>
      <c r="Q43" s="180">
        <v>0</v>
      </c>
      <c r="R43" s="180">
        <v>0</v>
      </c>
      <c r="S43" s="180">
        <v>0</v>
      </c>
      <c r="T43" s="180">
        <v>0</v>
      </c>
      <c r="U43" s="180">
        <v>0</v>
      </c>
      <c r="V43" s="178"/>
      <c r="W43" s="178"/>
      <c r="X43" s="178"/>
      <c r="Y43" s="178"/>
      <c r="Z43" s="78">
        <v>0</v>
      </c>
      <c r="AA43" s="78">
        <v>0</v>
      </c>
      <c r="AB43" s="140">
        <v>0</v>
      </c>
      <c r="AC43" s="140">
        <v>0</v>
      </c>
      <c r="AD43" s="78">
        <v>2015</v>
      </c>
      <c r="AE43" s="78">
        <v>15</v>
      </c>
      <c r="AF43" s="78" t="s">
        <v>162</v>
      </c>
      <c r="AG43" s="78" t="s">
        <v>163</v>
      </c>
      <c r="AH43" s="181">
        <v>0.41</v>
      </c>
      <c r="AI43" s="178"/>
    </row>
    <row r="44" spans="1:35" s="182" customFormat="1" ht="31.5" x14ac:dyDescent="0.25">
      <c r="A44" s="178"/>
      <c r="B44" s="179" t="s">
        <v>80</v>
      </c>
      <c r="C44" s="178"/>
      <c r="D44" s="178"/>
      <c r="E44" s="178"/>
      <c r="F44" s="178"/>
      <c r="G44" s="178">
        <v>0</v>
      </c>
      <c r="H44" s="178">
        <v>0</v>
      </c>
      <c r="I44" s="178">
        <v>0</v>
      </c>
      <c r="J44" s="178">
        <v>0</v>
      </c>
      <c r="K44" s="178">
        <v>0</v>
      </c>
      <c r="L44" s="178">
        <v>0</v>
      </c>
      <c r="M44" s="178">
        <v>0</v>
      </c>
      <c r="N44" s="178">
        <v>0</v>
      </c>
      <c r="O44" s="178">
        <v>0</v>
      </c>
      <c r="P44" s="178"/>
      <c r="Q44" s="180">
        <v>0</v>
      </c>
      <c r="R44" s="180">
        <v>0</v>
      </c>
      <c r="S44" s="180">
        <v>0</v>
      </c>
      <c r="T44" s="180">
        <v>0</v>
      </c>
      <c r="U44" s="180">
        <v>0</v>
      </c>
      <c r="V44" s="178"/>
      <c r="W44" s="178"/>
      <c r="X44" s="178"/>
      <c r="Y44" s="178"/>
      <c r="Z44" s="78">
        <v>0</v>
      </c>
      <c r="AA44" s="78">
        <v>0</v>
      </c>
      <c r="AB44" s="140">
        <v>0</v>
      </c>
      <c r="AC44" s="140">
        <v>0</v>
      </c>
      <c r="AD44" s="78">
        <v>2015</v>
      </c>
      <c r="AE44" s="78">
        <v>15</v>
      </c>
      <c r="AF44" s="78" t="s">
        <v>162</v>
      </c>
      <c r="AG44" s="78" t="s">
        <v>163</v>
      </c>
      <c r="AH44" s="181">
        <v>0.17</v>
      </c>
      <c r="AI44" s="178"/>
    </row>
    <row r="45" spans="1:35" s="182" customFormat="1" ht="31.5" x14ac:dyDescent="0.25">
      <c r="A45" s="178"/>
      <c r="B45" s="179" t="s">
        <v>176</v>
      </c>
      <c r="C45" s="178"/>
      <c r="D45" s="178"/>
      <c r="E45" s="178"/>
      <c r="F45" s="178"/>
      <c r="G45" s="178">
        <v>0</v>
      </c>
      <c r="H45" s="178">
        <v>0</v>
      </c>
      <c r="I45" s="178">
        <v>0</v>
      </c>
      <c r="J45" s="178">
        <v>0</v>
      </c>
      <c r="K45" s="178">
        <v>0</v>
      </c>
      <c r="L45" s="178">
        <v>0</v>
      </c>
      <c r="M45" s="178">
        <v>0</v>
      </c>
      <c r="N45" s="178">
        <v>0</v>
      </c>
      <c r="O45" s="178">
        <v>0</v>
      </c>
      <c r="P45" s="178"/>
      <c r="Q45" s="180">
        <v>0</v>
      </c>
      <c r="R45" s="180">
        <v>0</v>
      </c>
      <c r="S45" s="180">
        <v>0</v>
      </c>
      <c r="T45" s="180">
        <v>0</v>
      </c>
      <c r="U45" s="180">
        <v>0</v>
      </c>
      <c r="V45" s="178"/>
      <c r="W45" s="178"/>
      <c r="X45" s="178"/>
      <c r="Y45" s="178"/>
      <c r="Z45" s="78">
        <v>0</v>
      </c>
      <c r="AA45" s="78">
        <v>0</v>
      </c>
      <c r="AB45" s="140">
        <v>0</v>
      </c>
      <c r="AC45" s="140">
        <v>0</v>
      </c>
      <c r="AD45" s="78">
        <v>2015</v>
      </c>
      <c r="AE45" s="78">
        <v>15</v>
      </c>
      <c r="AF45" s="78" t="s">
        <v>162</v>
      </c>
      <c r="AG45" s="78" t="s">
        <v>163</v>
      </c>
      <c r="AH45" s="181">
        <v>1</v>
      </c>
      <c r="AI45" s="178"/>
    </row>
    <row r="46" spans="1:35" s="182" customFormat="1" ht="31.5" x14ac:dyDescent="0.25">
      <c r="A46" s="178"/>
      <c r="B46" s="179" t="s">
        <v>81</v>
      </c>
      <c r="C46" s="178"/>
      <c r="D46" s="178"/>
      <c r="E46" s="178"/>
      <c r="F46" s="178"/>
      <c r="G46" s="178">
        <v>0</v>
      </c>
      <c r="H46" s="178">
        <v>0</v>
      </c>
      <c r="I46" s="178">
        <v>0</v>
      </c>
      <c r="J46" s="178">
        <v>0</v>
      </c>
      <c r="K46" s="178">
        <v>0</v>
      </c>
      <c r="L46" s="178">
        <v>0</v>
      </c>
      <c r="M46" s="178">
        <v>0</v>
      </c>
      <c r="N46" s="178">
        <v>0</v>
      </c>
      <c r="O46" s="178">
        <v>0</v>
      </c>
      <c r="P46" s="178"/>
      <c r="Q46" s="180">
        <v>0</v>
      </c>
      <c r="R46" s="180">
        <v>0</v>
      </c>
      <c r="S46" s="180">
        <v>0</v>
      </c>
      <c r="T46" s="180">
        <v>0</v>
      </c>
      <c r="U46" s="180">
        <v>0</v>
      </c>
      <c r="V46" s="178"/>
      <c r="W46" s="178"/>
      <c r="X46" s="178"/>
      <c r="Y46" s="178"/>
      <c r="Z46" s="78">
        <v>0</v>
      </c>
      <c r="AA46" s="78">
        <v>0</v>
      </c>
      <c r="AB46" s="140">
        <v>0</v>
      </c>
      <c r="AC46" s="140">
        <v>0</v>
      </c>
      <c r="AD46" s="78">
        <v>2015</v>
      </c>
      <c r="AE46" s="78">
        <v>15</v>
      </c>
      <c r="AF46" s="78" t="s">
        <v>162</v>
      </c>
      <c r="AG46" s="78" t="s">
        <v>163</v>
      </c>
      <c r="AH46" s="181">
        <v>1</v>
      </c>
      <c r="AI46" s="178"/>
    </row>
    <row r="47" spans="1:35" s="182" customFormat="1" ht="31.5" x14ac:dyDescent="0.25">
      <c r="A47" s="178"/>
      <c r="B47" s="179" t="s">
        <v>82</v>
      </c>
      <c r="C47" s="178"/>
      <c r="D47" s="178"/>
      <c r="E47" s="178"/>
      <c r="F47" s="178"/>
      <c r="G47" s="178">
        <v>0</v>
      </c>
      <c r="H47" s="178">
        <v>0</v>
      </c>
      <c r="I47" s="178">
        <v>0</v>
      </c>
      <c r="J47" s="178">
        <v>0</v>
      </c>
      <c r="K47" s="178">
        <v>0</v>
      </c>
      <c r="L47" s="178">
        <v>0</v>
      </c>
      <c r="M47" s="178">
        <v>0</v>
      </c>
      <c r="N47" s="178">
        <v>0</v>
      </c>
      <c r="O47" s="178">
        <v>0</v>
      </c>
      <c r="P47" s="178"/>
      <c r="Q47" s="180">
        <v>0</v>
      </c>
      <c r="R47" s="180">
        <v>0</v>
      </c>
      <c r="S47" s="180">
        <v>0</v>
      </c>
      <c r="T47" s="180">
        <v>0</v>
      </c>
      <c r="U47" s="180">
        <v>0</v>
      </c>
      <c r="V47" s="178"/>
      <c r="W47" s="178"/>
      <c r="X47" s="178"/>
      <c r="Y47" s="178"/>
      <c r="Z47" s="78">
        <v>0</v>
      </c>
      <c r="AA47" s="78">
        <v>0</v>
      </c>
      <c r="AB47" s="140">
        <v>0</v>
      </c>
      <c r="AC47" s="140">
        <v>0</v>
      </c>
      <c r="AD47" s="78">
        <v>2015</v>
      </c>
      <c r="AE47" s="78">
        <v>15</v>
      </c>
      <c r="AF47" s="78" t="s">
        <v>162</v>
      </c>
      <c r="AG47" s="78" t="s">
        <v>163</v>
      </c>
      <c r="AH47" s="181">
        <v>0.3</v>
      </c>
      <c r="AI47" s="178"/>
    </row>
    <row r="48" spans="1:35" s="182" customFormat="1" ht="31.5" x14ac:dyDescent="0.25">
      <c r="A48" s="178"/>
      <c r="B48" s="179" t="s">
        <v>83</v>
      </c>
      <c r="C48" s="178"/>
      <c r="D48" s="178"/>
      <c r="E48" s="178"/>
      <c r="F48" s="178"/>
      <c r="G48" s="178">
        <v>0</v>
      </c>
      <c r="H48" s="178">
        <v>0</v>
      </c>
      <c r="I48" s="178">
        <v>0</v>
      </c>
      <c r="J48" s="178">
        <v>0</v>
      </c>
      <c r="K48" s="178">
        <v>0</v>
      </c>
      <c r="L48" s="178">
        <v>0</v>
      </c>
      <c r="M48" s="178">
        <v>0</v>
      </c>
      <c r="N48" s="178">
        <v>0</v>
      </c>
      <c r="O48" s="178">
        <v>0</v>
      </c>
      <c r="P48" s="178"/>
      <c r="Q48" s="180">
        <v>0</v>
      </c>
      <c r="R48" s="180">
        <v>0</v>
      </c>
      <c r="S48" s="180">
        <v>0</v>
      </c>
      <c r="T48" s="180">
        <v>0</v>
      </c>
      <c r="U48" s="180">
        <v>0</v>
      </c>
      <c r="V48" s="178"/>
      <c r="W48" s="178"/>
      <c r="X48" s="178"/>
      <c r="Y48" s="178"/>
      <c r="Z48" s="78">
        <v>0</v>
      </c>
      <c r="AA48" s="78">
        <v>0</v>
      </c>
      <c r="AB48" s="140">
        <v>0</v>
      </c>
      <c r="AC48" s="140">
        <v>0</v>
      </c>
      <c r="AD48" s="78">
        <v>2015</v>
      </c>
      <c r="AE48" s="78">
        <v>15</v>
      </c>
      <c r="AF48" s="78" t="s">
        <v>162</v>
      </c>
      <c r="AG48" s="78" t="s">
        <v>163</v>
      </c>
      <c r="AH48" s="181">
        <v>0.65</v>
      </c>
      <c r="AI48" s="178"/>
    </row>
    <row r="49" spans="1:35" s="182" customFormat="1" ht="31.5" x14ac:dyDescent="0.25">
      <c r="A49" s="178"/>
      <c r="B49" s="179" t="s">
        <v>84</v>
      </c>
      <c r="C49" s="178"/>
      <c r="D49" s="178"/>
      <c r="E49" s="178"/>
      <c r="F49" s="178"/>
      <c r="G49" s="178">
        <v>0</v>
      </c>
      <c r="H49" s="178">
        <v>0</v>
      </c>
      <c r="I49" s="178">
        <v>0</v>
      </c>
      <c r="J49" s="178">
        <v>0</v>
      </c>
      <c r="K49" s="178">
        <v>0</v>
      </c>
      <c r="L49" s="178">
        <v>0</v>
      </c>
      <c r="M49" s="178">
        <v>0</v>
      </c>
      <c r="N49" s="178">
        <v>0</v>
      </c>
      <c r="O49" s="178">
        <v>0</v>
      </c>
      <c r="P49" s="178"/>
      <c r="Q49" s="180">
        <v>0</v>
      </c>
      <c r="R49" s="180">
        <v>0</v>
      </c>
      <c r="S49" s="180">
        <v>0</v>
      </c>
      <c r="T49" s="180">
        <v>0</v>
      </c>
      <c r="U49" s="180">
        <v>0</v>
      </c>
      <c r="V49" s="178"/>
      <c r="W49" s="178"/>
      <c r="X49" s="178"/>
      <c r="Y49" s="178"/>
      <c r="Z49" s="78">
        <v>0</v>
      </c>
      <c r="AA49" s="78">
        <v>0</v>
      </c>
      <c r="AB49" s="140">
        <v>0</v>
      </c>
      <c r="AC49" s="140">
        <v>0</v>
      </c>
      <c r="AD49" s="78">
        <v>2015</v>
      </c>
      <c r="AE49" s="78">
        <v>15</v>
      </c>
      <c r="AF49" s="78" t="s">
        <v>162</v>
      </c>
      <c r="AG49" s="78" t="s">
        <v>163</v>
      </c>
      <c r="AH49" s="181">
        <v>1.335</v>
      </c>
      <c r="AI49" s="178"/>
    </row>
    <row r="50" spans="1:35" s="182" customFormat="1" ht="31.5" x14ac:dyDescent="0.25">
      <c r="A50" s="178"/>
      <c r="B50" s="179" t="s">
        <v>177</v>
      </c>
      <c r="C50" s="178"/>
      <c r="D50" s="178"/>
      <c r="E50" s="178"/>
      <c r="F50" s="178"/>
      <c r="G50" s="178">
        <v>0</v>
      </c>
      <c r="H50" s="178">
        <v>0</v>
      </c>
      <c r="I50" s="178">
        <v>0</v>
      </c>
      <c r="J50" s="178">
        <v>0</v>
      </c>
      <c r="K50" s="178">
        <v>0</v>
      </c>
      <c r="L50" s="178">
        <v>0</v>
      </c>
      <c r="M50" s="178">
        <v>0</v>
      </c>
      <c r="N50" s="178">
        <v>0</v>
      </c>
      <c r="O50" s="178">
        <v>0</v>
      </c>
      <c r="P50" s="178"/>
      <c r="Q50" s="180">
        <v>0</v>
      </c>
      <c r="R50" s="180">
        <v>0</v>
      </c>
      <c r="S50" s="180">
        <v>0</v>
      </c>
      <c r="T50" s="180">
        <v>0</v>
      </c>
      <c r="U50" s="180">
        <v>0</v>
      </c>
      <c r="V50" s="178"/>
      <c r="W50" s="178"/>
      <c r="X50" s="178"/>
      <c r="Y50" s="178"/>
      <c r="Z50" s="78">
        <v>0</v>
      </c>
      <c r="AA50" s="78">
        <v>0</v>
      </c>
      <c r="AB50" s="140">
        <v>0</v>
      </c>
      <c r="AC50" s="140">
        <v>0</v>
      </c>
      <c r="AD50" s="78">
        <v>2015</v>
      </c>
      <c r="AE50" s="78">
        <v>15</v>
      </c>
      <c r="AF50" s="78" t="s">
        <v>162</v>
      </c>
      <c r="AG50" s="78" t="s">
        <v>163</v>
      </c>
      <c r="AH50" s="181">
        <v>0.89200000000000002</v>
      </c>
      <c r="AI50" s="178"/>
    </row>
    <row r="51" spans="1:35" s="182" customFormat="1" ht="31.5" x14ac:dyDescent="0.25">
      <c r="A51" s="178"/>
      <c r="B51" s="179" t="s">
        <v>85</v>
      </c>
      <c r="C51" s="178"/>
      <c r="D51" s="178"/>
      <c r="E51" s="178"/>
      <c r="F51" s="178"/>
      <c r="G51" s="178">
        <v>0</v>
      </c>
      <c r="H51" s="178">
        <v>0</v>
      </c>
      <c r="I51" s="178">
        <v>0</v>
      </c>
      <c r="J51" s="178">
        <v>0</v>
      </c>
      <c r="K51" s="178">
        <v>0</v>
      </c>
      <c r="L51" s="178">
        <v>0</v>
      </c>
      <c r="M51" s="178">
        <v>0</v>
      </c>
      <c r="N51" s="178">
        <v>0</v>
      </c>
      <c r="O51" s="178">
        <v>0</v>
      </c>
      <c r="P51" s="178"/>
      <c r="Q51" s="180">
        <v>0</v>
      </c>
      <c r="R51" s="180">
        <v>0</v>
      </c>
      <c r="S51" s="180">
        <v>0</v>
      </c>
      <c r="T51" s="180">
        <v>0</v>
      </c>
      <c r="U51" s="180">
        <v>0</v>
      </c>
      <c r="V51" s="178"/>
      <c r="W51" s="178"/>
      <c r="X51" s="178"/>
      <c r="Y51" s="178"/>
      <c r="Z51" s="78">
        <v>0</v>
      </c>
      <c r="AA51" s="78">
        <v>0</v>
      </c>
      <c r="AB51" s="140">
        <v>0</v>
      </c>
      <c r="AC51" s="140">
        <v>0</v>
      </c>
      <c r="AD51" s="78">
        <v>2015</v>
      </c>
      <c r="AE51" s="78">
        <v>15</v>
      </c>
      <c r="AF51" s="78" t="s">
        <v>162</v>
      </c>
      <c r="AG51" s="78" t="s">
        <v>163</v>
      </c>
      <c r="AH51" s="181">
        <v>0.88900000000000001</v>
      </c>
      <c r="AI51" s="178"/>
    </row>
    <row r="52" spans="1:35" s="182" customFormat="1" ht="31.5" x14ac:dyDescent="0.25">
      <c r="A52" s="178"/>
      <c r="B52" s="179" t="s">
        <v>86</v>
      </c>
      <c r="C52" s="178"/>
      <c r="D52" s="178"/>
      <c r="E52" s="178"/>
      <c r="F52" s="178"/>
      <c r="G52" s="178">
        <v>0</v>
      </c>
      <c r="H52" s="178">
        <v>0</v>
      </c>
      <c r="I52" s="178">
        <v>0</v>
      </c>
      <c r="J52" s="178">
        <v>0</v>
      </c>
      <c r="K52" s="178">
        <v>0</v>
      </c>
      <c r="L52" s="178">
        <v>0</v>
      </c>
      <c r="M52" s="178">
        <v>0</v>
      </c>
      <c r="N52" s="178">
        <v>0</v>
      </c>
      <c r="O52" s="178">
        <v>0</v>
      </c>
      <c r="P52" s="178"/>
      <c r="Q52" s="180">
        <v>0</v>
      </c>
      <c r="R52" s="180">
        <v>0</v>
      </c>
      <c r="S52" s="180">
        <v>0</v>
      </c>
      <c r="T52" s="180">
        <v>0</v>
      </c>
      <c r="U52" s="180">
        <v>0</v>
      </c>
      <c r="V52" s="178"/>
      <c r="W52" s="178"/>
      <c r="X52" s="178"/>
      <c r="Y52" s="178"/>
      <c r="Z52" s="78">
        <v>0</v>
      </c>
      <c r="AA52" s="78">
        <v>0</v>
      </c>
      <c r="AB52" s="140">
        <v>0</v>
      </c>
      <c r="AC52" s="140">
        <v>0</v>
      </c>
      <c r="AD52" s="78">
        <v>2015</v>
      </c>
      <c r="AE52" s="78">
        <v>15</v>
      </c>
      <c r="AF52" s="78" t="s">
        <v>162</v>
      </c>
      <c r="AG52" s="78" t="s">
        <v>163</v>
      </c>
      <c r="AH52" s="181">
        <v>0.9</v>
      </c>
      <c r="AI52" s="178"/>
    </row>
    <row r="53" spans="1:35" s="182" customFormat="1" ht="31.5" x14ac:dyDescent="0.25">
      <c r="A53" s="178"/>
      <c r="B53" s="179" t="s">
        <v>87</v>
      </c>
      <c r="C53" s="178"/>
      <c r="D53" s="178"/>
      <c r="E53" s="178"/>
      <c r="F53" s="178"/>
      <c r="G53" s="178">
        <v>0</v>
      </c>
      <c r="H53" s="178">
        <v>0</v>
      </c>
      <c r="I53" s="178">
        <v>0</v>
      </c>
      <c r="J53" s="178">
        <v>0</v>
      </c>
      <c r="K53" s="178">
        <v>0</v>
      </c>
      <c r="L53" s="178">
        <v>0</v>
      </c>
      <c r="M53" s="178">
        <v>0</v>
      </c>
      <c r="N53" s="178">
        <v>0</v>
      </c>
      <c r="O53" s="178">
        <v>0</v>
      </c>
      <c r="P53" s="178"/>
      <c r="Q53" s="180">
        <v>0</v>
      </c>
      <c r="R53" s="180">
        <v>0</v>
      </c>
      <c r="S53" s="180">
        <v>0</v>
      </c>
      <c r="T53" s="180">
        <v>0</v>
      </c>
      <c r="U53" s="180">
        <v>0</v>
      </c>
      <c r="V53" s="178"/>
      <c r="W53" s="178"/>
      <c r="X53" s="178"/>
      <c r="Y53" s="178"/>
      <c r="Z53" s="78">
        <v>0</v>
      </c>
      <c r="AA53" s="78">
        <v>0</v>
      </c>
      <c r="AB53" s="140">
        <v>0</v>
      </c>
      <c r="AC53" s="140">
        <v>0</v>
      </c>
      <c r="AD53" s="78">
        <v>2015</v>
      </c>
      <c r="AE53" s="78">
        <v>15</v>
      </c>
      <c r="AF53" s="78" t="s">
        <v>162</v>
      </c>
      <c r="AG53" s="78" t="s">
        <v>163</v>
      </c>
      <c r="AH53" s="181">
        <v>0.91</v>
      </c>
      <c r="AI53" s="178"/>
    </row>
    <row r="54" spans="1:35" s="182" customFormat="1" ht="31.5" x14ac:dyDescent="0.25">
      <c r="A54" s="178"/>
      <c r="B54" s="179" t="s">
        <v>88</v>
      </c>
      <c r="C54" s="178"/>
      <c r="D54" s="178"/>
      <c r="E54" s="178"/>
      <c r="F54" s="178"/>
      <c r="G54" s="178">
        <v>0</v>
      </c>
      <c r="H54" s="178">
        <v>0</v>
      </c>
      <c r="I54" s="178">
        <v>0</v>
      </c>
      <c r="J54" s="178">
        <v>0</v>
      </c>
      <c r="K54" s="178">
        <v>0</v>
      </c>
      <c r="L54" s="178">
        <v>0</v>
      </c>
      <c r="M54" s="178">
        <v>0</v>
      </c>
      <c r="N54" s="178">
        <v>0</v>
      </c>
      <c r="O54" s="178">
        <v>0</v>
      </c>
      <c r="P54" s="178"/>
      <c r="Q54" s="180">
        <v>0</v>
      </c>
      <c r="R54" s="180">
        <v>0</v>
      </c>
      <c r="S54" s="180">
        <v>0</v>
      </c>
      <c r="T54" s="180">
        <v>0</v>
      </c>
      <c r="U54" s="180">
        <v>0</v>
      </c>
      <c r="V54" s="178"/>
      <c r="W54" s="178"/>
      <c r="X54" s="178"/>
      <c r="Y54" s="178"/>
      <c r="Z54" s="78">
        <v>0</v>
      </c>
      <c r="AA54" s="78">
        <v>0</v>
      </c>
      <c r="AB54" s="140">
        <v>0</v>
      </c>
      <c r="AC54" s="140">
        <v>0</v>
      </c>
      <c r="AD54" s="78">
        <v>2015</v>
      </c>
      <c r="AE54" s="78">
        <v>15</v>
      </c>
      <c r="AF54" s="78" t="s">
        <v>162</v>
      </c>
      <c r="AG54" s="78" t="s">
        <v>163</v>
      </c>
      <c r="AH54" s="181">
        <v>0.79800000000000004</v>
      </c>
      <c r="AI54" s="178"/>
    </row>
    <row r="55" spans="1:35" s="182" customFormat="1" ht="31.5" x14ac:dyDescent="0.25">
      <c r="A55" s="178"/>
      <c r="B55" s="179" t="s">
        <v>89</v>
      </c>
      <c r="C55" s="178"/>
      <c r="D55" s="178"/>
      <c r="E55" s="178"/>
      <c r="F55" s="178"/>
      <c r="G55" s="178">
        <v>0</v>
      </c>
      <c r="H55" s="178">
        <v>0</v>
      </c>
      <c r="I55" s="178">
        <v>0</v>
      </c>
      <c r="J55" s="178">
        <v>0</v>
      </c>
      <c r="K55" s="178">
        <v>0</v>
      </c>
      <c r="L55" s="178">
        <v>0</v>
      </c>
      <c r="M55" s="178">
        <v>0</v>
      </c>
      <c r="N55" s="178">
        <v>0</v>
      </c>
      <c r="O55" s="178">
        <v>0</v>
      </c>
      <c r="P55" s="178"/>
      <c r="Q55" s="180">
        <v>0.22708274000000017</v>
      </c>
      <c r="R55" s="180">
        <v>1.5895791800000014E-2</v>
      </c>
      <c r="S55" s="180">
        <v>0.18166619200000014</v>
      </c>
      <c r="T55" s="180">
        <v>9.0833096000000075E-3</v>
      </c>
      <c r="U55" s="180">
        <v>2.0437446600000016E-2</v>
      </c>
      <c r="V55" s="178"/>
      <c r="W55" s="178"/>
      <c r="X55" s="178"/>
      <c r="Y55" s="178"/>
      <c r="Z55" s="78" t="s">
        <v>178</v>
      </c>
      <c r="AA55" s="78">
        <v>15</v>
      </c>
      <c r="AB55" s="140" t="s">
        <v>179</v>
      </c>
      <c r="AC55" s="140">
        <v>16.5</v>
      </c>
      <c r="AD55" s="78">
        <v>0</v>
      </c>
      <c r="AE55" s="78">
        <v>0</v>
      </c>
      <c r="AF55" s="78">
        <v>0</v>
      </c>
      <c r="AG55" s="78">
        <v>0</v>
      </c>
      <c r="AH55" s="181">
        <v>0</v>
      </c>
      <c r="AI55" s="178"/>
    </row>
    <row r="56" spans="1:35" s="182" customFormat="1" x14ac:dyDescent="0.25">
      <c r="A56" s="178"/>
      <c r="B56" s="179" t="s">
        <v>90</v>
      </c>
      <c r="C56" s="178"/>
      <c r="D56" s="178"/>
      <c r="E56" s="178"/>
      <c r="F56" s="178"/>
      <c r="G56" s="178">
        <v>0</v>
      </c>
      <c r="H56" s="178">
        <v>0</v>
      </c>
      <c r="I56" s="178">
        <v>0</v>
      </c>
      <c r="J56" s="178">
        <v>0</v>
      </c>
      <c r="K56" s="178">
        <v>0</v>
      </c>
      <c r="L56" s="178">
        <v>0</v>
      </c>
      <c r="M56" s="178">
        <v>0</v>
      </c>
      <c r="N56" s="178">
        <v>0</v>
      </c>
      <c r="O56" s="178">
        <v>0</v>
      </c>
      <c r="P56" s="178"/>
      <c r="Q56" s="180">
        <v>0</v>
      </c>
      <c r="R56" s="180">
        <v>0</v>
      </c>
      <c r="S56" s="180">
        <v>0</v>
      </c>
      <c r="T56" s="180">
        <v>0</v>
      </c>
      <c r="U56" s="180">
        <v>0</v>
      </c>
      <c r="V56" s="178"/>
      <c r="W56" s="178"/>
      <c r="X56" s="178"/>
      <c r="Y56" s="178"/>
      <c r="Z56" s="78" t="s">
        <v>180</v>
      </c>
      <c r="AA56" s="78">
        <v>0</v>
      </c>
      <c r="AB56" s="140" t="s">
        <v>181</v>
      </c>
      <c r="AC56" s="140">
        <v>0.16</v>
      </c>
      <c r="AD56" s="78">
        <v>0</v>
      </c>
      <c r="AE56" s="78">
        <v>0</v>
      </c>
      <c r="AF56" s="78">
        <v>0</v>
      </c>
      <c r="AG56" s="78">
        <v>0</v>
      </c>
      <c r="AH56" s="181">
        <v>0</v>
      </c>
      <c r="AI56" s="178"/>
    </row>
    <row r="57" spans="1:35" s="182" customFormat="1" ht="31.5" x14ac:dyDescent="0.25">
      <c r="A57" s="178"/>
      <c r="B57" s="179" t="s">
        <v>91</v>
      </c>
      <c r="C57" s="178"/>
      <c r="D57" s="178"/>
      <c r="E57" s="178"/>
      <c r="F57" s="178"/>
      <c r="G57" s="178">
        <v>0</v>
      </c>
      <c r="H57" s="178">
        <v>0</v>
      </c>
      <c r="I57" s="178">
        <v>0</v>
      </c>
      <c r="J57" s="178">
        <v>0</v>
      </c>
      <c r="K57" s="178">
        <v>0</v>
      </c>
      <c r="L57" s="178">
        <v>0</v>
      </c>
      <c r="M57" s="178">
        <v>0</v>
      </c>
      <c r="N57" s="178">
        <v>0</v>
      </c>
      <c r="O57" s="178">
        <v>0</v>
      </c>
      <c r="P57" s="178"/>
      <c r="Q57" s="180">
        <v>0</v>
      </c>
      <c r="R57" s="180">
        <v>0</v>
      </c>
      <c r="S57" s="180">
        <v>0</v>
      </c>
      <c r="T57" s="180">
        <v>0</v>
      </c>
      <c r="U57" s="180">
        <v>0</v>
      </c>
      <c r="V57" s="178"/>
      <c r="W57" s="178"/>
      <c r="X57" s="178"/>
      <c r="Y57" s="178"/>
      <c r="Z57" s="78" t="s">
        <v>180</v>
      </c>
      <c r="AA57" s="78">
        <v>0</v>
      </c>
      <c r="AB57" s="140" t="s">
        <v>182</v>
      </c>
      <c r="AC57" s="140">
        <v>0.1</v>
      </c>
      <c r="AD57" s="78">
        <v>0</v>
      </c>
      <c r="AE57" s="78">
        <v>0</v>
      </c>
      <c r="AF57" s="78">
        <v>0</v>
      </c>
      <c r="AG57" s="78">
        <v>0</v>
      </c>
      <c r="AH57" s="181">
        <v>0</v>
      </c>
      <c r="AI57" s="178"/>
    </row>
    <row r="58" spans="1:35" s="182" customFormat="1" ht="31.5" x14ac:dyDescent="0.25">
      <c r="A58" s="178"/>
      <c r="B58" s="179" t="s">
        <v>92</v>
      </c>
      <c r="C58" s="178"/>
      <c r="D58" s="178"/>
      <c r="E58" s="178"/>
      <c r="F58" s="178"/>
      <c r="G58" s="178">
        <v>0</v>
      </c>
      <c r="H58" s="178">
        <v>0</v>
      </c>
      <c r="I58" s="178">
        <v>0</v>
      </c>
      <c r="J58" s="178">
        <v>0</v>
      </c>
      <c r="K58" s="178">
        <v>0</v>
      </c>
      <c r="L58" s="178">
        <v>0</v>
      </c>
      <c r="M58" s="178">
        <v>0</v>
      </c>
      <c r="N58" s="178">
        <v>0</v>
      </c>
      <c r="O58" s="178">
        <v>0</v>
      </c>
      <c r="P58" s="178"/>
      <c r="Q58" s="180">
        <v>0</v>
      </c>
      <c r="R58" s="180">
        <v>0</v>
      </c>
      <c r="S58" s="180">
        <v>0</v>
      </c>
      <c r="T58" s="180">
        <v>0</v>
      </c>
      <c r="U58" s="180">
        <v>0</v>
      </c>
      <c r="V58" s="178"/>
      <c r="W58" s="178"/>
      <c r="X58" s="178"/>
      <c r="Y58" s="178"/>
      <c r="Z58" s="78" t="s">
        <v>180</v>
      </c>
      <c r="AA58" s="78">
        <v>0</v>
      </c>
      <c r="AB58" s="140" t="s">
        <v>183</v>
      </c>
      <c r="AC58" s="140">
        <v>1.26</v>
      </c>
      <c r="AD58" s="78">
        <v>0</v>
      </c>
      <c r="AE58" s="78">
        <v>0</v>
      </c>
      <c r="AF58" s="78">
        <v>0</v>
      </c>
      <c r="AG58" s="78">
        <v>0</v>
      </c>
      <c r="AH58" s="181">
        <v>0</v>
      </c>
      <c r="AI58" s="178"/>
    </row>
    <row r="59" spans="1:35" s="182" customFormat="1" x14ac:dyDescent="0.25">
      <c r="A59" s="178"/>
      <c r="B59" s="179" t="s">
        <v>93</v>
      </c>
      <c r="C59" s="178"/>
      <c r="D59" s="178"/>
      <c r="E59" s="178"/>
      <c r="F59" s="178"/>
      <c r="G59" s="178">
        <v>0</v>
      </c>
      <c r="H59" s="178">
        <v>0</v>
      </c>
      <c r="I59" s="178">
        <v>0</v>
      </c>
      <c r="J59" s="178">
        <v>0</v>
      </c>
      <c r="K59" s="178">
        <v>0</v>
      </c>
      <c r="L59" s="178">
        <v>0</v>
      </c>
      <c r="M59" s="178">
        <v>0</v>
      </c>
      <c r="N59" s="178">
        <v>0</v>
      </c>
      <c r="O59" s="178">
        <v>0</v>
      </c>
      <c r="P59" s="178"/>
      <c r="Q59" s="180">
        <v>0</v>
      </c>
      <c r="R59" s="180">
        <v>0</v>
      </c>
      <c r="S59" s="180">
        <v>0</v>
      </c>
      <c r="T59" s="180">
        <v>0</v>
      </c>
      <c r="U59" s="180">
        <v>0</v>
      </c>
      <c r="V59" s="178"/>
      <c r="W59" s="178"/>
      <c r="X59" s="178"/>
      <c r="Y59" s="178"/>
      <c r="Z59" s="78" t="s">
        <v>180</v>
      </c>
      <c r="AA59" s="78">
        <v>0</v>
      </c>
      <c r="AB59" s="140" t="s">
        <v>181</v>
      </c>
      <c r="AC59" s="140">
        <v>0.16</v>
      </c>
      <c r="AD59" s="78">
        <v>0</v>
      </c>
      <c r="AE59" s="78">
        <v>0</v>
      </c>
      <c r="AF59" s="78">
        <v>0</v>
      </c>
      <c r="AG59" s="78">
        <v>0</v>
      </c>
      <c r="AH59" s="181">
        <v>0</v>
      </c>
      <c r="AI59" s="178"/>
    </row>
    <row r="60" spans="1:35" s="182" customFormat="1" x14ac:dyDescent="0.25">
      <c r="A60" s="178"/>
      <c r="B60" s="179" t="s">
        <v>94</v>
      </c>
      <c r="C60" s="178"/>
      <c r="D60" s="178"/>
      <c r="E60" s="178"/>
      <c r="F60" s="178"/>
      <c r="G60" s="178">
        <v>0</v>
      </c>
      <c r="H60" s="178">
        <v>0</v>
      </c>
      <c r="I60" s="178">
        <v>0</v>
      </c>
      <c r="J60" s="178">
        <v>0</v>
      </c>
      <c r="K60" s="178">
        <v>0</v>
      </c>
      <c r="L60" s="178">
        <v>0</v>
      </c>
      <c r="M60" s="178">
        <v>0</v>
      </c>
      <c r="N60" s="178">
        <v>0</v>
      </c>
      <c r="O60" s="178">
        <v>0</v>
      </c>
      <c r="P60" s="178"/>
      <c r="Q60" s="180">
        <v>0</v>
      </c>
      <c r="R60" s="180">
        <v>0</v>
      </c>
      <c r="S60" s="180">
        <v>0</v>
      </c>
      <c r="T60" s="180">
        <v>0</v>
      </c>
      <c r="U60" s="180">
        <v>0</v>
      </c>
      <c r="V60" s="178"/>
      <c r="W60" s="178"/>
      <c r="X60" s="178"/>
      <c r="Y60" s="178"/>
      <c r="Z60" s="78" t="s">
        <v>180</v>
      </c>
      <c r="AA60" s="78">
        <v>0</v>
      </c>
      <c r="AB60" s="140" t="s">
        <v>184</v>
      </c>
      <c r="AC60" s="140">
        <v>6.3E-2</v>
      </c>
      <c r="AD60" s="78">
        <v>0</v>
      </c>
      <c r="AE60" s="78">
        <v>0</v>
      </c>
      <c r="AF60" s="78">
        <v>0</v>
      </c>
      <c r="AG60" s="78">
        <v>0</v>
      </c>
      <c r="AH60" s="181">
        <v>0</v>
      </c>
      <c r="AI60" s="178"/>
    </row>
    <row r="61" spans="1:35" s="182" customFormat="1" ht="31.5" x14ac:dyDescent="0.25">
      <c r="A61" s="178"/>
      <c r="B61" s="179" t="s">
        <v>95</v>
      </c>
      <c r="C61" s="178"/>
      <c r="D61" s="178"/>
      <c r="E61" s="178"/>
      <c r="F61" s="178"/>
      <c r="G61" s="178">
        <v>0</v>
      </c>
      <c r="H61" s="178">
        <v>0</v>
      </c>
      <c r="I61" s="178">
        <v>0</v>
      </c>
      <c r="J61" s="178">
        <v>0</v>
      </c>
      <c r="K61" s="178">
        <v>0</v>
      </c>
      <c r="L61" s="178">
        <v>0</v>
      </c>
      <c r="M61" s="178">
        <v>0</v>
      </c>
      <c r="N61" s="178">
        <v>0</v>
      </c>
      <c r="O61" s="178">
        <v>0</v>
      </c>
      <c r="P61" s="178"/>
      <c r="Q61" s="180">
        <v>0</v>
      </c>
      <c r="R61" s="180">
        <v>0</v>
      </c>
      <c r="S61" s="180">
        <v>0</v>
      </c>
      <c r="T61" s="180">
        <v>0</v>
      </c>
      <c r="U61" s="180">
        <v>0</v>
      </c>
      <c r="V61" s="178"/>
      <c r="W61" s="178"/>
      <c r="X61" s="178"/>
      <c r="Y61" s="178"/>
      <c r="Z61" s="78" t="s">
        <v>180</v>
      </c>
      <c r="AA61" s="78">
        <v>0</v>
      </c>
      <c r="AB61" s="140" t="s">
        <v>181</v>
      </c>
      <c r="AC61" s="140">
        <v>0.16</v>
      </c>
      <c r="AD61" s="78">
        <v>0</v>
      </c>
      <c r="AE61" s="78">
        <v>0</v>
      </c>
      <c r="AF61" s="78">
        <v>0</v>
      </c>
      <c r="AG61" s="78">
        <v>0</v>
      </c>
      <c r="AH61" s="181">
        <v>0</v>
      </c>
      <c r="AI61" s="178"/>
    </row>
    <row r="62" spans="1:35" s="182" customFormat="1" x14ac:dyDescent="0.25">
      <c r="A62" s="178"/>
      <c r="B62" s="179" t="s">
        <v>96</v>
      </c>
      <c r="C62" s="178"/>
      <c r="D62" s="178"/>
      <c r="E62" s="178"/>
      <c r="F62" s="178"/>
      <c r="G62" s="178">
        <v>0</v>
      </c>
      <c r="H62" s="178">
        <v>0</v>
      </c>
      <c r="I62" s="178">
        <v>0</v>
      </c>
      <c r="J62" s="178">
        <v>0</v>
      </c>
      <c r="K62" s="178">
        <v>0</v>
      </c>
      <c r="L62" s="178">
        <v>0</v>
      </c>
      <c r="M62" s="178">
        <v>0</v>
      </c>
      <c r="N62" s="178">
        <v>0</v>
      </c>
      <c r="O62" s="178">
        <v>0</v>
      </c>
      <c r="P62" s="178"/>
      <c r="Q62" s="180">
        <v>0</v>
      </c>
      <c r="R62" s="180">
        <v>0</v>
      </c>
      <c r="S62" s="180">
        <v>0</v>
      </c>
      <c r="T62" s="180">
        <v>0</v>
      </c>
      <c r="U62" s="180">
        <v>0</v>
      </c>
      <c r="V62" s="178"/>
      <c r="W62" s="178"/>
      <c r="X62" s="178"/>
      <c r="Y62" s="178"/>
      <c r="Z62" s="78">
        <v>0</v>
      </c>
      <c r="AA62" s="78">
        <v>0</v>
      </c>
      <c r="AB62" s="140">
        <v>0</v>
      </c>
      <c r="AC62" s="140">
        <v>0</v>
      </c>
      <c r="AD62" s="78">
        <v>0</v>
      </c>
      <c r="AE62" s="78">
        <v>0</v>
      </c>
      <c r="AF62" s="78">
        <v>0</v>
      </c>
      <c r="AG62" s="78">
        <v>0</v>
      </c>
      <c r="AH62" s="181">
        <v>0</v>
      </c>
      <c r="AI62" s="178"/>
    </row>
    <row r="63" spans="1:35" x14ac:dyDescent="0.25">
      <c r="A63" s="83"/>
      <c r="B63" s="179"/>
      <c r="C63" s="187"/>
      <c r="D63" s="187"/>
      <c r="E63" s="187"/>
      <c r="F63" s="187"/>
      <c r="G63" s="187"/>
      <c r="H63" s="187"/>
      <c r="I63" s="187"/>
      <c r="J63" s="187"/>
      <c r="K63" s="187"/>
      <c r="L63" s="187"/>
      <c r="M63" s="187"/>
      <c r="N63" s="187"/>
      <c r="O63" s="187"/>
      <c r="P63" s="187"/>
      <c r="Q63" s="138"/>
      <c r="R63" s="192"/>
      <c r="S63" s="192"/>
      <c r="T63" s="192"/>
      <c r="U63" s="192"/>
      <c r="V63" s="187"/>
      <c r="W63" s="187"/>
      <c r="X63" s="187"/>
      <c r="Y63" s="187"/>
      <c r="Z63" s="178"/>
      <c r="AA63" s="193"/>
      <c r="AB63" s="194"/>
      <c r="AC63" s="195"/>
      <c r="AD63" s="196"/>
      <c r="AE63" s="196"/>
      <c r="AF63" s="196"/>
      <c r="AG63" s="193"/>
      <c r="AH63" s="193"/>
      <c r="AI63" s="193"/>
    </row>
    <row r="64" spans="1:35" s="197" customFormat="1" x14ac:dyDescent="0.25">
      <c r="A64" s="76"/>
      <c r="B64" s="179" t="str">
        <f>'[1] 1.4 Минэнерго '!B72</f>
        <v>Приобретение основных средств</v>
      </c>
      <c r="C64" s="193"/>
      <c r="D64" s="193"/>
      <c r="E64" s="193"/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40"/>
      <c r="R64" s="140"/>
      <c r="S64" s="140"/>
      <c r="T64" s="140"/>
      <c r="U64" s="140"/>
      <c r="V64" s="193"/>
      <c r="W64" s="193"/>
      <c r="X64" s="193"/>
      <c r="Y64" s="193"/>
      <c r="Z64" s="193"/>
      <c r="AA64" s="193"/>
      <c r="AB64" s="193"/>
      <c r="AC64" s="193"/>
      <c r="AD64" s="193"/>
      <c r="AE64" s="193"/>
      <c r="AF64" s="193"/>
      <c r="AG64" s="193"/>
      <c r="AH64" s="193"/>
      <c r="AI64" s="193"/>
    </row>
    <row r="65" spans="1:35" x14ac:dyDescent="0.25">
      <c r="A65" s="198"/>
      <c r="B65" s="199"/>
      <c r="C65" s="200"/>
      <c r="D65" s="200"/>
      <c r="E65" s="200"/>
      <c r="F65" s="200"/>
      <c r="G65" s="200"/>
      <c r="H65" s="200"/>
      <c r="I65" s="200"/>
      <c r="J65" s="200"/>
      <c r="K65" s="200"/>
      <c r="L65" s="200"/>
      <c r="M65" s="200"/>
      <c r="N65" s="200"/>
      <c r="O65" s="200"/>
      <c r="P65" s="200"/>
      <c r="Q65" s="201"/>
      <c r="R65" s="201"/>
      <c r="S65" s="201"/>
      <c r="T65" s="201"/>
      <c r="U65" s="201"/>
      <c r="V65" s="200"/>
      <c r="W65" s="200"/>
      <c r="X65" s="200"/>
      <c r="Y65" s="200"/>
      <c r="Z65" s="202"/>
      <c r="AA65" s="202"/>
      <c r="AB65" s="202"/>
      <c r="AC65" s="202"/>
      <c r="AD65" s="202"/>
      <c r="AE65" s="202"/>
      <c r="AF65" s="202"/>
      <c r="AG65" s="202"/>
      <c r="AH65" s="202"/>
      <c r="AI65" s="202"/>
    </row>
  </sheetData>
  <mergeCells count="14">
    <mergeCell ref="V10:Y10"/>
    <mergeCell ref="Z10:AC10"/>
    <mergeCell ref="AD10:AH10"/>
    <mergeCell ref="AI10:AI11"/>
    <mergeCell ref="A6:AI6"/>
    <mergeCell ref="A9:A11"/>
    <mergeCell ref="B9:B11"/>
    <mergeCell ref="C9:P9"/>
    <mergeCell ref="Q9:U10"/>
    <mergeCell ref="V9:AI9"/>
    <mergeCell ref="C10:F10"/>
    <mergeCell ref="G10:J10"/>
    <mergeCell ref="K10:O10"/>
    <mergeCell ref="P10:P11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1:AI65"/>
  <sheetViews>
    <sheetView topLeftCell="A13" zoomScale="75" workbookViewId="0">
      <selection activeCell="C41" sqref="C41"/>
    </sheetView>
  </sheetViews>
  <sheetFormatPr defaultRowHeight="15.75" x14ac:dyDescent="0.25"/>
  <cols>
    <col min="1" max="1" width="7.42578125" style="203" customWidth="1"/>
    <col min="2" max="2" width="70.42578125" style="204" customWidth="1"/>
    <col min="3" max="3" width="11.140625" style="205" hidden="1" customWidth="1"/>
    <col min="4" max="4" width="11.42578125" style="205" hidden="1" customWidth="1"/>
    <col min="5" max="6" width="10.28515625" style="205" hidden="1" customWidth="1"/>
    <col min="7" max="8" width="10.7109375" style="205" customWidth="1"/>
    <col min="9" max="9" width="20.140625" style="205" customWidth="1"/>
    <col min="10" max="10" width="10.28515625" style="205" customWidth="1"/>
    <col min="11" max="13" width="10.85546875" style="205" customWidth="1"/>
    <col min="14" max="14" width="13" style="205" customWidth="1"/>
    <col min="15" max="15" width="10.85546875" style="205" customWidth="1"/>
    <col min="16" max="16" width="10.28515625" style="205" customWidth="1"/>
    <col min="17" max="21" width="12.7109375" style="205" customWidth="1"/>
    <col min="22" max="23" width="10.28515625" style="205" hidden="1" customWidth="1"/>
    <col min="24" max="24" width="11.42578125" style="205" hidden="1" customWidth="1"/>
    <col min="25" max="25" width="10.28515625" style="205" hidden="1" customWidth="1"/>
    <col min="26" max="26" width="9.140625" style="205"/>
    <col min="27" max="27" width="10.28515625" style="205" customWidth="1"/>
    <col min="28" max="28" width="19.7109375" style="205" customWidth="1"/>
    <col min="29" max="29" width="12" style="205" customWidth="1"/>
    <col min="30" max="32" width="9.140625" style="205"/>
    <col min="33" max="33" width="11.7109375" style="205" customWidth="1"/>
    <col min="34" max="34" width="9.140625" style="205"/>
    <col min="35" max="35" width="11" style="205" customWidth="1"/>
    <col min="36" max="16384" width="9.140625" style="112"/>
  </cols>
  <sheetData>
    <row r="1" spans="1:35" x14ac:dyDescent="0.25">
      <c r="A1" s="150"/>
      <c r="B1" s="151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</row>
    <row r="2" spans="1:35" x14ac:dyDescent="0.25">
      <c r="A2" s="150"/>
      <c r="B2" s="151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3" t="s">
        <v>128</v>
      </c>
    </row>
    <row r="3" spans="1:35" x14ac:dyDescent="0.25">
      <c r="A3" s="150"/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3" t="s">
        <v>1</v>
      </c>
    </row>
    <row r="4" spans="1:35" x14ac:dyDescent="0.25">
      <c r="A4" s="150"/>
      <c r="B4" s="151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3" t="s">
        <v>129</v>
      </c>
    </row>
    <row r="5" spans="1:35" x14ac:dyDescent="0.25">
      <c r="A5" s="150"/>
      <c r="B5" s="151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3"/>
      <c r="AI5" s="152"/>
    </row>
    <row r="6" spans="1:35" x14ac:dyDescent="0.25">
      <c r="A6" s="154" t="s">
        <v>186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</row>
    <row r="7" spans="1:35" x14ac:dyDescent="0.25">
      <c r="A7" s="150"/>
      <c r="B7" s="151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</row>
    <row r="8" spans="1:35" ht="16.5" thickBot="1" x14ac:dyDescent="0.3">
      <c r="A8" s="150"/>
      <c r="B8" s="151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5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3"/>
    </row>
    <row r="9" spans="1:35" x14ac:dyDescent="0.25">
      <c r="A9" s="156" t="s">
        <v>11</v>
      </c>
      <c r="B9" s="157" t="s">
        <v>131</v>
      </c>
      <c r="C9" s="158" t="s">
        <v>132</v>
      </c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7" t="s">
        <v>133</v>
      </c>
      <c r="R9" s="157"/>
      <c r="S9" s="157"/>
      <c r="T9" s="157"/>
      <c r="U9" s="157"/>
      <c r="V9" s="158" t="s">
        <v>134</v>
      </c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9"/>
    </row>
    <row r="10" spans="1:35" x14ac:dyDescent="0.25">
      <c r="A10" s="160"/>
      <c r="B10" s="161"/>
      <c r="C10" s="161" t="s">
        <v>135</v>
      </c>
      <c r="D10" s="161"/>
      <c r="E10" s="161"/>
      <c r="F10" s="161"/>
      <c r="G10" s="162" t="s">
        <v>136</v>
      </c>
      <c r="H10" s="162"/>
      <c r="I10" s="162"/>
      <c r="J10" s="162"/>
      <c r="K10" s="162" t="s">
        <v>137</v>
      </c>
      <c r="L10" s="162"/>
      <c r="M10" s="162"/>
      <c r="N10" s="162"/>
      <c r="O10" s="162"/>
      <c r="P10" s="163" t="s">
        <v>138</v>
      </c>
      <c r="Q10" s="161"/>
      <c r="R10" s="161"/>
      <c r="S10" s="161"/>
      <c r="T10" s="161"/>
      <c r="U10" s="161"/>
      <c r="V10" s="161" t="s">
        <v>135</v>
      </c>
      <c r="W10" s="161"/>
      <c r="X10" s="161"/>
      <c r="Y10" s="161"/>
      <c r="Z10" s="162" t="s">
        <v>136</v>
      </c>
      <c r="AA10" s="162"/>
      <c r="AB10" s="162"/>
      <c r="AC10" s="162"/>
      <c r="AD10" s="162" t="s">
        <v>137</v>
      </c>
      <c r="AE10" s="162"/>
      <c r="AF10" s="162"/>
      <c r="AG10" s="162"/>
      <c r="AH10" s="162"/>
      <c r="AI10" s="164" t="s">
        <v>139</v>
      </c>
    </row>
    <row r="11" spans="1:35" ht="78.75" x14ac:dyDescent="0.25">
      <c r="A11" s="160"/>
      <c r="B11" s="161"/>
      <c r="C11" s="165" t="s">
        <v>140</v>
      </c>
      <c r="D11" s="166" t="s">
        <v>141</v>
      </c>
      <c r="E11" s="167" t="s">
        <v>142</v>
      </c>
      <c r="F11" s="167" t="s">
        <v>143</v>
      </c>
      <c r="G11" s="165" t="s">
        <v>140</v>
      </c>
      <c r="H11" s="166" t="s">
        <v>141</v>
      </c>
      <c r="I11" s="166" t="s">
        <v>144</v>
      </c>
      <c r="J11" s="166" t="s">
        <v>145</v>
      </c>
      <c r="K11" s="165" t="s">
        <v>146</v>
      </c>
      <c r="L11" s="166" t="s">
        <v>141</v>
      </c>
      <c r="M11" s="168" t="s">
        <v>147</v>
      </c>
      <c r="N11" s="168" t="s">
        <v>148</v>
      </c>
      <c r="O11" s="166" t="s">
        <v>149</v>
      </c>
      <c r="P11" s="163"/>
      <c r="Q11" s="167" t="s">
        <v>150</v>
      </c>
      <c r="R11" s="167" t="s">
        <v>151</v>
      </c>
      <c r="S11" s="167" t="s">
        <v>152</v>
      </c>
      <c r="T11" s="167" t="s">
        <v>153</v>
      </c>
      <c r="U11" s="167" t="s">
        <v>154</v>
      </c>
      <c r="V11" s="165" t="s">
        <v>140</v>
      </c>
      <c r="W11" s="169" t="s">
        <v>155</v>
      </c>
      <c r="X11" s="167" t="s">
        <v>142</v>
      </c>
      <c r="Y11" s="167" t="s">
        <v>156</v>
      </c>
      <c r="Z11" s="165" t="s">
        <v>140</v>
      </c>
      <c r="AA11" s="166" t="s">
        <v>141</v>
      </c>
      <c r="AB11" s="166" t="s">
        <v>144</v>
      </c>
      <c r="AC11" s="166" t="s">
        <v>145</v>
      </c>
      <c r="AD11" s="165" t="s">
        <v>146</v>
      </c>
      <c r="AE11" s="166" t="s">
        <v>141</v>
      </c>
      <c r="AF11" s="165" t="s">
        <v>147</v>
      </c>
      <c r="AG11" s="165" t="s">
        <v>148</v>
      </c>
      <c r="AH11" s="166" t="s">
        <v>149</v>
      </c>
      <c r="AI11" s="170"/>
    </row>
    <row r="12" spans="1:35" x14ac:dyDescent="0.25">
      <c r="A12" s="83"/>
      <c r="B12" s="83" t="s">
        <v>34</v>
      </c>
      <c r="C12" s="171"/>
      <c r="D12" s="172"/>
      <c r="E12" s="173"/>
      <c r="F12" s="173"/>
      <c r="G12" s="171"/>
      <c r="H12" s="172"/>
      <c r="I12" s="172"/>
      <c r="J12" s="172"/>
      <c r="K12" s="171"/>
      <c r="L12" s="172"/>
      <c r="M12" s="171"/>
      <c r="N12" s="171"/>
      <c r="O12" s="172"/>
      <c r="P12" s="171"/>
      <c r="Q12" s="174">
        <f>Q13+Q27</f>
        <v>169.78099591267801</v>
      </c>
      <c r="R12" s="174">
        <f>R13+R27</f>
        <v>8.3333400560771214</v>
      </c>
      <c r="S12" s="174">
        <f>S13+S27</f>
        <v>95.096121652313741</v>
      </c>
      <c r="T12" s="174">
        <f>T13+T27</f>
        <v>53.362261125362664</v>
      </c>
      <c r="U12" s="174">
        <f>U13+U27</f>
        <v>12.989273078924477</v>
      </c>
      <c r="V12" s="174">
        <f>V13+V29</f>
        <v>0</v>
      </c>
      <c r="W12" s="174">
        <f>W13+W29</f>
        <v>0</v>
      </c>
      <c r="X12" s="174">
        <f>X13+X29</f>
        <v>0</v>
      </c>
      <c r="Y12" s="174">
        <f>Y13+Y29</f>
        <v>0</v>
      </c>
      <c r="Z12" s="171"/>
      <c r="AA12" s="172"/>
      <c r="AB12" s="172"/>
      <c r="AC12" s="172"/>
      <c r="AD12" s="171"/>
      <c r="AE12" s="172"/>
      <c r="AF12" s="171"/>
      <c r="AG12" s="171"/>
      <c r="AH12" s="172"/>
      <c r="AI12" s="172"/>
    </row>
    <row r="13" spans="1:35" x14ac:dyDescent="0.25">
      <c r="A13" s="83" t="s">
        <v>157</v>
      </c>
      <c r="B13" s="175" t="s">
        <v>35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4">
        <f>Q14+Q17+Q18+Q20+Q21</f>
        <v>60.626232989000002</v>
      </c>
      <c r="R13" s="174">
        <f>R14+R17+R18+R20+R21</f>
        <v>4.0756526792300001</v>
      </c>
      <c r="S13" s="174">
        <f>S14+S17+S18+S20+S21</f>
        <v>43.4554774912</v>
      </c>
      <c r="T13" s="174">
        <f>T14+T17+T18+T20+T21</f>
        <v>6.7978236995599985</v>
      </c>
      <c r="U13" s="174">
        <f>U14+U17+U18+U20+U21</f>
        <v>6.2972791190099997</v>
      </c>
      <c r="V13" s="173"/>
      <c r="W13" s="173"/>
      <c r="X13" s="173"/>
      <c r="Y13" s="173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</row>
    <row r="14" spans="1:35" x14ac:dyDescent="0.25">
      <c r="A14" s="83" t="s">
        <v>36</v>
      </c>
      <c r="B14" s="175" t="s">
        <v>37</v>
      </c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7">
        <f>SUM(Q15:Q16)</f>
        <v>5.6049999999999995</v>
      </c>
      <c r="R14" s="177">
        <f>SUM(R15:R16)</f>
        <v>0.39235000000000003</v>
      </c>
      <c r="S14" s="177">
        <f>SUM(S15:S16)</f>
        <v>4.484</v>
      </c>
      <c r="T14" s="177">
        <f>SUM(T15:T16)</f>
        <v>0.22419999999999998</v>
      </c>
      <c r="U14" s="177">
        <f>SUM(U15:U16)</f>
        <v>0.50444999999999995</v>
      </c>
      <c r="V14" s="177"/>
      <c r="W14" s="173"/>
      <c r="X14" s="173"/>
      <c r="Y14" s="173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</row>
    <row r="15" spans="1:35" s="182" customFormat="1" x14ac:dyDescent="0.25">
      <c r="A15" s="178"/>
      <c r="B15" s="179" t="s">
        <v>158</v>
      </c>
      <c r="C15" s="178"/>
      <c r="D15" s="178"/>
      <c r="E15" s="178"/>
      <c r="F15" s="178"/>
      <c r="G15" s="178">
        <v>0</v>
      </c>
      <c r="H15" s="178">
        <v>0</v>
      </c>
      <c r="I15" s="178">
        <v>0</v>
      </c>
      <c r="J15" s="178">
        <v>0</v>
      </c>
      <c r="K15" s="178">
        <v>0</v>
      </c>
      <c r="L15" s="178">
        <v>0</v>
      </c>
      <c r="M15" s="178">
        <v>0</v>
      </c>
      <c r="N15" s="178">
        <v>0</v>
      </c>
      <c r="O15" s="178">
        <v>0</v>
      </c>
      <c r="P15" s="178"/>
      <c r="Q15" s="180">
        <v>0</v>
      </c>
      <c r="R15" s="180">
        <v>0</v>
      </c>
      <c r="S15" s="180">
        <v>0</v>
      </c>
      <c r="T15" s="180">
        <v>0</v>
      </c>
      <c r="U15" s="180">
        <v>0</v>
      </c>
      <c r="V15" s="178"/>
      <c r="W15" s="178"/>
      <c r="X15" s="178"/>
      <c r="Y15" s="178"/>
      <c r="Z15" s="78">
        <v>0</v>
      </c>
      <c r="AA15" s="78">
        <v>0</v>
      </c>
      <c r="AB15" s="140">
        <v>0</v>
      </c>
      <c r="AC15" s="140">
        <v>0</v>
      </c>
      <c r="AD15" s="78">
        <v>0</v>
      </c>
      <c r="AE15" s="78">
        <v>0</v>
      </c>
      <c r="AF15" s="78">
        <v>0</v>
      </c>
      <c r="AG15" s="78">
        <v>0</v>
      </c>
      <c r="AH15" s="181">
        <v>0</v>
      </c>
      <c r="AI15" s="178"/>
    </row>
    <row r="16" spans="1:35" s="182" customFormat="1" x14ac:dyDescent="0.25">
      <c r="A16" s="178"/>
      <c r="B16" s="179" t="s">
        <v>40</v>
      </c>
      <c r="C16" s="178"/>
      <c r="D16" s="178"/>
      <c r="E16" s="178"/>
      <c r="F16" s="178"/>
      <c r="G16" s="178">
        <v>0</v>
      </c>
      <c r="H16" s="178">
        <v>0</v>
      </c>
      <c r="I16" s="178">
        <v>0</v>
      </c>
      <c r="J16" s="178">
        <v>0</v>
      </c>
      <c r="K16" s="178">
        <v>0</v>
      </c>
      <c r="L16" s="178">
        <v>0</v>
      </c>
      <c r="M16" s="178">
        <v>0</v>
      </c>
      <c r="N16" s="178">
        <v>0</v>
      </c>
      <c r="O16" s="178">
        <v>0</v>
      </c>
      <c r="P16" s="178"/>
      <c r="Q16" s="180">
        <v>5.6049999999999995</v>
      </c>
      <c r="R16" s="180">
        <v>0.39235000000000003</v>
      </c>
      <c r="S16" s="180">
        <v>4.484</v>
      </c>
      <c r="T16" s="180">
        <v>0.22419999999999998</v>
      </c>
      <c r="U16" s="180">
        <v>0.50444999999999995</v>
      </c>
      <c r="V16" s="178"/>
      <c r="W16" s="178"/>
      <c r="X16" s="178"/>
      <c r="Y16" s="178"/>
      <c r="Z16" s="78">
        <v>0</v>
      </c>
      <c r="AA16" s="78">
        <v>0</v>
      </c>
      <c r="AB16" s="140">
        <v>0</v>
      </c>
      <c r="AC16" s="140">
        <v>0</v>
      </c>
      <c r="AD16" s="78">
        <v>0</v>
      </c>
      <c r="AE16" s="78">
        <v>0</v>
      </c>
      <c r="AF16" s="78">
        <v>0</v>
      </c>
      <c r="AG16" s="78">
        <v>0</v>
      </c>
      <c r="AH16" s="181">
        <v>0</v>
      </c>
      <c r="AI16" s="178"/>
    </row>
    <row r="17" spans="1:35" x14ac:dyDescent="0.25">
      <c r="A17" s="175" t="s">
        <v>41</v>
      </c>
      <c r="B17" s="183" t="str">
        <f>'[1] 1.4 Минэнерго '!B25</f>
        <v>Создание систем противоаварийной и режимной автоматики</v>
      </c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84">
        <v>0</v>
      </c>
      <c r="R17" s="185">
        <v>0</v>
      </c>
      <c r="S17" s="185">
        <v>0</v>
      </c>
      <c r="T17" s="185">
        <v>0</v>
      </c>
      <c r="U17" s="185">
        <v>0</v>
      </c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86"/>
      <c r="AH17" s="184"/>
      <c r="AI17" s="184"/>
    </row>
    <row r="18" spans="1:35" x14ac:dyDescent="0.25">
      <c r="A18" s="175" t="s">
        <v>43</v>
      </c>
      <c r="B18" s="183" t="str">
        <f>'[1] 1.4 Минэнерго '!B26</f>
        <v xml:space="preserve">Создание систем телемеханики  и связи </v>
      </c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84">
        <f>Q19</f>
        <v>16.818362999999998</v>
      </c>
      <c r="R18" s="184">
        <f>R19</f>
        <v>1.0091017799999999</v>
      </c>
      <c r="S18" s="184">
        <f>S19</f>
        <v>8.409181499999999</v>
      </c>
      <c r="T18" s="184">
        <f>T19</f>
        <v>5.0455088999999989</v>
      </c>
      <c r="U18" s="184">
        <f>U19</f>
        <v>2.3545708199999997</v>
      </c>
      <c r="V18" s="175"/>
      <c r="W18" s="175"/>
      <c r="X18" s="175"/>
      <c r="Y18" s="175"/>
      <c r="Z18" s="175"/>
      <c r="AA18" s="175"/>
      <c r="AB18" s="175"/>
      <c r="AC18" s="175"/>
      <c r="AD18" s="175"/>
      <c r="AE18" s="175"/>
      <c r="AF18" s="175"/>
      <c r="AG18" s="186"/>
      <c r="AH18" s="143"/>
      <c r="AI18" s="143"/>
    </row>
    <row r="19" spans="1:35" s="182" customFormat="1" ht="31.5" x14ac:dyDescent="0.25">
      <c r="A19" s="178"/>
      <c r="B19" s="179" t="s">
        <v>45</v>
      </c>
      <c r="C19" s="178"/>
      <c r="D19" s="178"/>
      <c r="E19" s="178"/>
      <c r="F19" s="178"/>
      <c r="G19" s="178">
        <v>0</v>
      </c>
      <c r="H19" s="178">
        <v>0</v>
      </c>
      <c r="I19" s="178">
        <v>0</v>
      </c>
      <c r="J19" s="178">
        <v>0</v>
      </c>
      <c r="K19" s="178">
        <v>0</v>
      </c>
      <c r="L19" s="178">
        <v>0</v>
      </c>
      <c r="M19" s="178">
        <v>0</v>
      </c>
      <c r="N19" s="178">
        <v>0</v>
      </c>
      <c r="O19" s="178">
        <v>0</v>
      </c>
      <c r="P19" s="178"/>
      <c r="Q19" s="180">
        <v>16.818362999999998</v>
      </c>
      <c r="R19" s="180">
        <v>1.0091017799999999</v>
      </c>
      <c r="S19" s="180">
        <v>8.409181499999999</v>
      </c>
      <c r="T19" s="180">
        <v>5.0455088999999989</v>
      </c>
      <c r="U19" s="180">
        <v>2.3545708199999997</v>
      </c>
      <c r="V19" s="178"/>
      <c r="W19" s="178"/>
      <c r="X19" s="178"/>
      <c r="Y19" s="178"/>
      <c r="Z19" s="78">
        <v>0</v>
      </c>
      <c r="AA19" s="78">
        <v>0</v>
      </c>
      <c r="AB19" s="140">
        <v>0</v>
      </c>
      <c r="AC19" s="140">
        <v>0</v>
      </c>
      <c r="AD19" s="78">
        <v>0</v>
      </c>
      <c r="AE19" s="78">
        <v>0</v>
      </c>
      <c r="AF19" s="78">
        <v>0</v>
      </c>
      <c r="AG19" s="78">
        <v>0</v>
      </c>
      <c r="AH19" s="181">
        <v>0</v>
      </c>
      <c r="AI19" s="178"/>
    </row>
    <row r="20" spans="1:35" ht="31.5" x14ac:dyDescent="0.25">
      <c r="A20" s="175" t="s">
        <v>47</v>
      </c>
      <c r="B20" s="183" t="str">
        <f>'[1] 1.4 Минэнерго '!B28</f>
        <v>Установка устройств регулирования напряжения и компенсации реактивной мощности</v>
      </c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84">
        <v>0</v>
      </c>
      <c r="R20" s="185">
        <v>0</v>
      </c>
      <c r="S20" s="185">
        <v>0</v>
      </c>
      <c r="T20" s="185">
        <v>0</v>
      </c>
      <c r="U20" s="185">
        <v>0</v>
      </c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86"/>
      <c r="AH20" s="184"/>
      <c r="AI20" s="175"/>
    </row>
    <row r="21" spans="1:35" x14ac:dyDescent="0.25">
      <c r="A21" s="175" t="s">
        <v>49</v>
      </c>
      <c r="B21" s="183" t="str">
        <f>'[1] 1.4 Минэнерго '!B29</f>
        <v xml:space="preserve">Прочее </v>
      </c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4">
        <f>SUM(Q22:Q26)</f>
        <v>38.202869989</v>
      </c>
      <c r="R21" s="184">
        <f>SUM(R22:R26)</f>
        <v>2.6742008992300002</v>
      </c>
      <c r="S21" s="184">
        <f>SUM(S22:S26)</f>
        <v>30.562295991199999</v>
      </c>
      <c r="T21" s="184">
        <f>SUM(T22:T26)</f>
        <v>1.52811479956</v>
      </c>
      <c r="U21" s="184">
        <f>SUM(U22:U26)</f>
        <v>3.4382582990099997</v>
      </c>
      <c r="V21" s="187"/>
      <c r="W21" s="187"/>
      <c r="X21" s="187"/>
      <c r="Y21" s="187"/>
      <c r="Z21" s="187"/>
      <c r="AA21" s="187"/>
      <c r="AB21" s="187"/>
      <c r="AC21" s="187"/>
      <c r="AD21" s="188"/>
      <c r="AE21" s="188"/>
      <c r="AF21" s="188"/>
      <c r="AG21" s="188"/>
      <c r="AH21" s="189"/>
      <c r="AI21" s="187"/>
    </row>
    <row r="22" spans="1:35" s="182" customFormat="1" x14ac:dyDescent="0.25">
      <c r="A22" s="178"/>
      <c r="B22" s="179" t="s">
        <v>51</v>
      </c>
      <c r="C22" s="178"/>
      <c r="D22" s="178"/>
      <c r="E22" s="178"/>
      <c r="F22" s="178"/>
      <c r="G22" s="178">
        <v>0</v>
      </c>
      <c r="H22" s="178">
        <v>0</v>
      </c>
      <c r="I22" s="178">
        <v>0</v>
      </c>
      <c r="J22" s="178">
        <v>0</v>
      </c>
      <c r="K22" s="178">
        <v>0</v>
      </c>
      <c r="L22" s="178">
        <v>0</v>
      </c>
      <c r="M22" s="178">
        <v>0</v>
      </c>
      <c r="N22" s="178">
        <v>0</v>
      </c>
      <c r="O22" s="178">
        <v>0</v>
      </c>
      <c r="P22" s="178"/>
      <c r="Q22" s="180">
        <v>0</v>
      </c>
      <c r="R22" s="180">
        <v>0</v>
      </c>
      <c r="S22" s="180">
        <v>0</v>
      </c>
      <c r="T22" s="180">
        <v>0</v>
      </c>
      <c r="U22" s="180">
        <v>0</v>
      </c>
      <c r="V22" s="178"/>
      <c r="W22" s="178"/>
      <c r="X22" s="178"/>
      <c r="Y22" s="178"/>
      <c r="Z22" s="78">
        <v>0</v>
      </c>
      <c r="AA22" s="78">
        <v>0</v>
      </c>
      <c r="AB22" s="140">
        <v>0</v>
      </c>
      <c r="AC22" s="140">
        <v>0</v>
      </c>
      <c r="AD22" s="78">
        <v>0</v>
      </c>
      <c r="AE22" s="78">
        <v>0</v>
      </c>
      <c r="AF22" s="78">
        <v>0</v>
      </c>
      <c r="AG22" s="78">
        <v>0</v>
      </c>
      <c r="AH22" s="181">
        <v>0</v>
      </c>
      <c r="AI22" s="178"/>
    </row>
    <row r="23" spans="1:35" s="182" customFormat="1" x14ac:dyDescent="0.25">
      <c r="A23" s="178"/>
      <c r="B23" s="179" t="s">
        <v>52</v>
      </c>
      <c r="C23" s="178"/>
      <c r="D23" s="178"/>
      <c r="E23" s="178"/>
      <c r="F23" s="178"/>
      <c r="G23" s="178">
        <v>0</v>
      </c>
      <c r="H23" s="178">
        <v>0</v>
      </c>
      <c r="I23" s="178">
        <v>0</v>
      </c>
      <c r="J23" s="178">
        <v>0</v>
      </c>
      <c r="K23" s="178">
        <v>0</v>
      </c>
      <c r="L23" s="178">
        <v>0</v>
      </c>
      <c r="M23" s="178">
        <v>0</v>
      </c>
      <c r="N23" s="178">
        <v>0</v>
      </c>
      <c r="O23" s="178">
        <v>0</v>
      </c>
      <c r="P23" s="178"/>
      <c r="Q23" s="180">
        <v>1.77</v>
      </c>
      <c r="R23" s="180">
        <v>0.12390000000000001</v>
      </c>
      <c r="S23" s="180">
        <v>1.4160000000000001</v>
      </c>
      <c r="T23" s="180">
        <v>7.0800000000000002E-2</v>
      </c>
      <c r="U23" s="180">
        <v>0.1593</v>
      </c>
      <c r="V23" s="178"/>
      <c r="W23" s="178"/>
      <c r="X23" s="178"/>
      <c r="Y23" s="178"/>
      <c r="Z23" s="78">
        <v>0</v>
      </c>
      <c r="AA23" s="78">
        <v>0</v>
      </c>
      <c r="AB23" s="140">
        <v>0</v>
      </c>
      <c r="AC23" s="140">
        <v>0</v>
      </c>
      <c r="AD23" s="78">
        <v>0</v>
      </c>
      <c r="AE23" s="78">
        <v>0</v>
      </c>
      <c r="AF23" s="78">
        <v>0</v>
      </c>
      <c r="AG23" s="78">
        <v>0</v>
      </c>
      <c r="AH23" s="181">
        <v>0</v>
      </c>
      <c r="AI23" s="178"/>
    </row>
    <row r="24" spans="1:35" s="182" customFormat="1" ht="31.5" x14ac:dyDescent="0.25">
      <c r="A24" s="178"/>
      <c r="B24" s="179" t="s">
        <v>53</v>
      </c>
      <c r="C24" s="178"/>
      <c r="D24" s="178"/>
      <c r="E24" s="178"/>
      <c r="F24" s="178"/>
      <c r="G24" s="178">
        <v>0</v>
      </c>
      <c r="H24" s="178">
        <v>0</v>
      </c>
      <c r="I24" s="178">
        <v>0</v>
      </c>
      <c r="J24" s="178">
        <v>0</v>
      </c>
      <c r="K24" s="178">
        <v>0</v>
      </c>
      <c r="L24" s="178">
        <v>0</v>
      </c>
      <c r="M24" s="178">
        <v>0</v>
      </c>
      <c r="N24" s="178">
        <v>0</v>
      </c>
      <c r="O24" s="178">
        <v>0</v>
      </c>
      <c r="P24" s="178"/>
      <c r="Q24" s="180">
        <v>11.997480079999999</v>
      </c>
      <c r="R24" s="180">
        <v>0.83982360560000002</v>
      </c>
      <c r="S24" s="180">
        <v>9.5979840640000003</v>
      </c>
      <c r="T24" s="180">
        <v>0.47989920319999996</v>
      </c>
      <c r="U24" s="180">
        <v>1.0797732071999999</v>
      </c>
      <c r="V24" s="178"/>
      <c r="W24" s="178"/>
      <c r="X24" s="178"/>
      <c r="Y24" s="178"/>
      <c r="Z24" s="78">
        <v>0</v>
      </c>
      <c r="AA24" s="78">
        <v>0</v>
      </c>
      <c r="AB24" s="140">
        <v>0</v>
      </c>
      <c r="AC24" s="140">
        <v>0</v>
      </c>
      <c r="AD24" s="78" t="s">
        <v>159</v>
      </c>
      <c r="AE24" s="78">
        <v>15</v>
      </c>
      <c r="AF24" s="78" t="s">
        <v>160</v>
      </c>
      <c r="AG24" s="78" t="s">
        <v>161</v>
      </c>
      <c r="AH24" s="181">
        <v>11.6</v>
      </c>
      <c r="AI24" s="178"/>
    </row>
    <row r="25" spans="1:35" s="182" customFormat="1" ht="31.5" x14ac:dyDescent="0.25">
      <c r="A25" s="178"/>
      <c r="B25" s="179" t="s">
        <v>54</v>
      </c>
      <c r="C25" s="178"/>
      <c r="D25" s="178"/>
      <c r="E25" s="178"/>
      <c r="F25" s="178"/>
      <c r="G25" s="178">
        <v>0</v>
      </c>
      <c r="H25" s="178">
        <v>0</v>
      </c>
      <c r="I25" s="178">
        <v>0</v>
      </c>
      <c r="J25" s="178">
        <v>0</v>
      </c>
      <c r="K25" s="178">
        <v>0</v>
      </c>
      <c r="L25" s="178">
        <v>0</v>
      </c>
      <c r="M25" s="178">
        <v>0</v>
      </c>
      <c r="N25" s="178">
        <v>0</v>
      </c>
      <c r="O25" s="178">
        <v>0</v>
      </c>
      <c r="P25" s="178"/>
      <c r="Q25" s="180">
        <v>22.361883608999999</v>
      </c>
      <c r="R25" s="180">
        <v>1.5653318526300002</v>
      </c>
      <c r="S25" s="180">
        <v>17.8895068872</v>
      </c>
      <c r="T25" s="180">
        <v>0.89447534435999998</v>
      </c>
      <c r="U25" s="180">
        <v>2.01256952481</v>
      </c>
      <c r="V25" s="178"/>
      <c r="W25" s="178"/>
      <c r="X25" s="178"/>
      <c r="Y25" s="178"/>
      <c r="Z25" s="78">
        <v>0</v>
      </c>
      <c r="AA25" s="78">
        <v>0</v>
      </c>
      <c r="AB25" s="140">
        <v>0</v>
      </c>
      <c r="AC25" s="140">
        <v>0</v>
      </c>
      <c r="AD25" s="78" t="s">
        <v>159</v>
      </c>
      <c r="AE25" s="78">
        <v>15</v>
      </c>
      <c r="AF25" s="78" t="s">
        <v>162</v>
      </c>
      <c r="AG25" s="78" t="s">
        <v>163</v>
      </c>
      <c r="AH25" s="181">
        <v>44.45</v>
      </c>
      <c r="AI25" s="178"/>
    </row>
    <row r="26" spans="1:35" s="182" customFormat="1" ht="31.5" x14ac:dyDescent="0.25">
      <c r="A26" s="178"/>
      <c r="B26" s="179" t="s">
        <v>55</v>
      </c>
      <c r="C26" s="178"/>
      <c r="D26" s="178"/>
      <c r="E26" s="178"/>
      <c r="F26" s="178"/>
      <c r="G26" s="178">
        <v>0</v>
      </c>
      <c r="H26" s="178">
        <v>0</v>
      </c>
      <c r="I26" s="178">
        <v>0</v>
      </c>
      <c r="J26" s="178">
        <v>0</v>
      </c>
      <c r="K26" s="178">
        <v>0</v>
      </c>
      <c r="L26" s="178">
        <v>0</v>
      </c>
      <c r="M26" s="178">
        <v>0</v>
      </c>
      <c r="N26" s="178">
        <v>0</v>
      </c>
      <c r="O26" s="178">
        <v>0</v>
      </c>
      <c r="P26" s="178"/>
      <c r="Q26" s="180">
        <v>2.0735063</v>
      </c>
      <c r="R26" s="180">
        <v>0.14514544100000001</v>
      </c>
      <c r="S26" s="180">
        <v>1.6588050400000001</v>
      </c>
      <c r="T26" s="180">
        <v>8.2940252000000006E-2</v>
      </c>
      <c r="U26" s="180">
        <v>0.18661556699999998</v>
      </c>
      <c r="V26" s="178"/>
      <c r="W26" s="178"/>
      <c r="X26" s="178"/>
      <c r="Y26" s="178"/>
      <c r="Z26" s="78" t="s">
        <v>159</v>
      </c>
      <c r="AA26" s="78">
        <v>15</v>
      </c>
      <c r="AB26" s="140" t="s">
        <v>164</v>
      </c>
      <c r="AC26" s="140">
        <v>8</v>
      </c>
      <c r="AD26" s="78">
        <v>0</v>
      </c>
      <c r="AE26" s="78">
        <v>0</v>
      </c>
      <c r="AF26" s="78">
        <v>0</v>
      </c>
      <c r="AG26" s="78">
        <v>0</v>
      </c>
      <c r="AH26" s="181">
        <v>0</v>
      </c>
      <c r="AI26" s="178"/>
    </row>
    <row r="27" spans="1:35" x14ac:dyDescent="0.25">
      <c r="A27" s="175" t="s">
        <v>56</v>
      </c>
      <c r="B27" s="183" t="str">
        <f>'[1] 1.4 Минэнерго '!B34</f>
        <v>Новое строительство</v>
      </c>
      <c r="C27" s="175"/>
      <c r="D27" s="175"/>
      <c r="E27" s="175"/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175"/>
      <c r="Q27" s="184">
        <f>Q28+Q29</f>
        <v>109.15476292367799</v>
      </c>
      <c r="R27" s="184">
        <f>R28+R29</f>
        <v>4.2576873768471213</v>
      </c>
      <c r="S27" s="184">
        <f>S28+S29</f>
        <v>51.640644161113741</v>
      </c>
      <c r="T27" s="184">
        <f>T28+T29</f>
        <v>46.564437425802666</v>
      </c>
      <c r="U27" s="184">
        <f>U28+U29</f>
        <v>6.6919939599144769</v>
      </c>
      <c r="V27" s="175"/>
      <c r="W27" s="175"/>
      <c r="X27" s="175"/>
      <c r="Y27" s="175"/>
      <c r="Z27" s="175"/>
      <c r="AA27" s="175"/>
      <c r="AB27" s="186"/>
      <c r="AC27" s="143"/>
      <c r="AD27" s="175"/>
      <c r="AE27" s="175"/>
      <c r="AF27" s="175"/>
      <c r="AG27" s="175"/>
      <c r="AH27" s="190"/>
      <c r="AI27" s="175"/>
    </row>
    <row r="28" spans="1:35" x14ac:dyDescent="0.25">
      <c r="A28" s="191" t="s">
        <v>58</v>
      </c>
      <c r="B28" s="183" t="str">
        <f>'[1] 1.4 Минэнерго '!B35</f>
        <v>Энергосбережение и повышение энергетической эффективности</v>
      </c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84">
        <v>0</v>
      </c>
      <c r="R28" s="143">
        <v>0</v>
      </c>
      <c r="S28" s="143">
        <v>0</v>
      </c>
      <c r="T28" s="143">
        <v>0</v>
      </c>
      <c r="U28" s="143">
        <v>0</v>
      </c>
      <c r="V28" s="175"/>
      <c r="W28" s="175"/>
      <c r="X28" s="175"/>
      <c r="Y28" s="175"/>
      <c r="Z28" s="175"/>
      <c r="AA28" s="175"/>
      <c r="AB28" s="186"/>
      <c r="AC28" s="143"/>
      <c r="AD28" s="175"/>
      <c r="AE28" s="175"/>
      <c r="AF28" s="175"/>
      <c r="AG28" s="175"/>
      <c r="AH28" s="190"/>
      <c r="AI28" s="175"/>
    </row>
    <row r="29" spans="1:35" x14ac:dyDescent="0.25">
      <c r="A29" s="191" t="s">
        <v>59</v>
      </c>
      <c r="B29" s="183" t="str">
        <f>'[1] 1.4 Минэнерго '!B36</f>
        <v>Прочее новое строительство</v>
      </c>
      <c r="C29" s="175"/>
      <c r="D29" s="175"/>
      <c r="E29" s="175"/>
      <c r="F29" s="175"/>
      <c r="G29" s="175"/>
      <c r="H29" s="175"/>
      <c r="I29" s="175"/>
      <c r="J29" s="175"/>
      <c r="K29" s="175"/>
      <c r="L29" s="175"/>
      <c r="M29" s="175"/>
      <c r="N29" s="175"/>
      <c r="O29" s="175"/>
      <c r="P29" s="175"/>
      <c r="Q29" s="184">
        <f>SUM(Q30:Q62)</f>
        <v>109.15476292367799</v>
      </c>
      <c r="R29" s="184">
        <f>SUM(R30:R62)</f>
        <v>4.2576873768471213</v>
      </c>
      <c r="S29" s="184">
        <f>SUM(S30:S62)</f>
        <v>51.640644161113741</v>
      </c>
      <c r="T29" s="184">
        <f>SUM(T30:T62)</f>
        <v>46.564437425802666</v>
      </c>
      <c r="U29" s="184">
        <f>SUM(U30:U62)</f>
        <v>6.6919939599144769</v>
      </c>
      <c r="V29" s="175"/>
      <c r="W29" s="175"/>
      <c r="X29" s="175"/>
      <c r="Y29" s="175"/>
      <c r="Z29" s="175"/>
      <c r="AA29" s="175"/>
      <c r="AB29" s="186"/>
      <c r="AC29" s="143"/>
      <c r="AD29" s="175"/>
      <c r="AE29" s="175"/>
      <c r="AF29" s="175"/>
      <c r="AG29" s="175"/>
      <c r="AH29" s="190"/>
      <c r="AI29" s="175"/>
    </row>
    <row r="30" spans="1:35" s="182" customFormat="1" ht="31.5" x14ac:dyDescent="0.25">
      <c r="A30" s="178"/>
      <c r="B30" s="179" t="s">
        <v>61</v>
      </c>
      <c r="C30" s="178"/>
      <c r="D30" s="178"/>
      <c r="E30" s="178"/>
      <c r="F30" s="178"/>
      <c r="G30" s="178">
        <v>0</v>
      </c>
      <c r="H30" s="178">
        <v>0</v>
      </c>
      <c r="I30" s="178">
        <v>0</v>
      </c>
      <c r="J30" s="178">
        <v>0</v>
      </c>
      <c r="K30" s="178">
        <v>0</v>
      </c>
      <c r="L30" s="178">
        <v>0</v>
      </c>
      <c r="M30" s="178">
        <v>0</v>
      </c>
      <c r="N30" s="178">
        <v>0</v>
      </c>
      <c r="O30" s="178">
        <v>0</v>
      </c>
      <c r="P30" s="178"/>
      <c r="Q30" s="180">
        <v>31.68192973999999</v>
      </c>
      <c r="R30" s="180">
        <v>0</v>
      </c>
      <c r="S30" s="180">
        <v>7.9204824349999976</v>
      </c>
      <c r="T30" s="180">
        <v>22.177350817999994</v>
      </c>
      <c r="U30" s="180">
        <v>1.5840964869999996</v>
      </c>
      <c r="V30" s="178"/>
      <c r="W30" s="178"/>
      <c r="X30" s="178"/>
      <c r="Y30" s="178"/>
      <c r="Z30" s="78">
        <v>2015</v>
      </c>
      <c r="AA30" s="78">
        <v>15</v>
      </c>
      <c r="AB30" s="140">
        <v>2</v>
      </c>
      <c r="AC30" s="140">
        <v>25</v>
      </c>
      <c r="AD30" s="78">
        <v>0</v>
      </c>
      <c r="AE30" s="78">
        <v>0</v>
      </c>
      <c r="AF30" s="78">
        <v>0</v>
      </c>
      <c r="AG30" s="78">
        <v>0</v>
      </c>
      <c r="AH30" s="181">
        <v>0</v>
      </c>
      <c r="AI30" s="178"/>
    </row>
    <row r="31" spans="1:35" s="182" customFormat="1" ht="63" x14ac:dyDescent="0.25">
      <c r="A31" s="178"/>
      <c r="B31" s="179" t="s">
        <v>62</v>
      </c>
      <c r="C31" s="178"/>
      <c r="D31" s="178"/>
      <c r="E31" s="178"/>
      <c r="F31" s="178"/>
      <c r="G31" s="178">
        <v>0</v>
      </c>
      <c r="H31" s="178">
        <v>0</v>
      </c>
      <c r="I31" s="178">
        <v>0</v>
      </c>
      <c r="J31" s="178">
        <v>0</v>
      </c>
      <c r="K31" s="178">
        <v>0</v>
      </c>
      <c r="L31" s="178">
        <v>0</v>
      </c>
      <c r="M31" s="178">
        <v>0</v>
      </c>
      <c r="N31" s="178">
        <v>0</v>
      </c>
      <c r="O31" s="178">
        <v>0</v>
      </c>
      <c r="P31" s="178"/>
      <c r="Q31" s="180">
        <v>38.84703153367802</v>
      </c>
      <c r="R31" s="180">
        <v>1.5538812613471209</v>
      </c>
      <c r="S31" s="180">
        <v>12.819520406113748</v>
      </c>
      <c r="T31" s="180">
        <v>22.842054541802675</v>
      </c>
      <c r="U31" s="180">
        <v>1.6315753244144771</v>
      </c>
      <c r="V31" s="178"/>
      <c r="W31" s="178"/>
      <c r="X31" s="178"/>
      <c r="Y31" s="178"/>
      <c r="Z31" s="78">
        <v>2017</v>
      </c>
      <c r="AA31" s="78">
        <v>15</v>
      </c>
      <c r="AB31" s="140">
        <v>2</v>
      </c>
      <c r="AC31" s="140">
        <v>16</v>
      </c>
      <c r="AD31" s="78">
        <v>0</v>
      </c>
      <c r="AE31" s="78">
        <v>0</v>
      </c>
      <c r="AF31" s="78">
        <v>0</v>
      </c>
      <c r="AG31" s="78">
        <v>0</v>
      </c>
      <c r="AH31" s="181">
        <v>0</v>
      </c>
      <c r="AI31" s="178"/>
    </row>
    <row r="32" spans="1:35" s="182" customFormat="1" ht="78.75" x14ac:dyDescent="0.25">
      <c r="A32" s="178"/>
      <c r="B32" s="179" t="s">
        <v>63</v>
      </c>
      <c r="C32" s="178"/>
      <c r="D32" s="178"/>
      <c r="E32" s="178"/>
      <c r="F32" s="178"/>
      <c r="G32" s="178">
        <v>0</v>
      </c>
      <c r="H32" s="178">
        <v>0</v>
      </c>
      <c r="I32" s="178">
        <v>0</v>
      </c>
      <c r="J32" s="178">
        <v>0</v>
      </c>
      <c r="K32" s="178">
        <v>0</v>
      </c>
      <c r="L32" s="178">
        <v>0</v>
      </c>
      <c r="M32" s="178">
        <v>0</v>
      </c>
      <c r="N32" s="178">
        <v>0</v>
      </c>
      <c r="O32" s="178">
        <v>0</v>
      </c>
      <c r="P32" s="178"/>
      <c r="Q32" s="180">
        <v>0</v>
      </c>
      <c r="R32" s="180">
        <v>0</v>
      </c>
      <c r="S32" s="180">
        <v>0</v>
      </c>
      <c r="T32" s="180">
        <v>0</v>
      </c>
      <c r="U32" s="180">
        <v>0</v>
      </c>
      <c r="V32" s="178"/>
      <c r="W32" s="178"/>
      <c r="X32" s="178"/>
      <c r="Y32" s="178"/>
      <c r="Z32" s="78">
        <v>0</v>
      </c>
      <c r="AA32" s="78">
        <v>0</v>
      </c>
      <c r="AB32" s="140">
        <v>0</v>
      </c>
      <c r="AC32" s="140">
        <v>0</v>
      </c>
      <c r="AD32" s="78">
        <v>2020</v>
      </c>
      <c r="AE32" s="78">
        <v>15</v>
      </c>
      <c r="AF32" s="78" t="s">
        <v>165</v>
      </c>
      <c r="AG32" s="78" t="s">
        <v>166</v>
      </c>
      <c r="AH32" s="181">
        <v>2.4</v>
      </c>
      <c r="AI32" s="178"/>
    </row>
    <row r="33" spans="1:35" s="182" customFormat="1" ht="78.75" x14ac:dyDescent="0.25">
      <c r="A33" s="178"/>
      <c r="B33" s="179" t="s">
        <v>64</v>
      </c>
      <c r="C33" s="178"/>
      <c r="D33" s="178"/>
      <c r="E33" s="178"/>
      <c r="F33" s="178"/>
      <c r="G33" s="178">
        <v>0</v>
      </c>
      <c r="H33" s="178">
        <v>0</v>
      </c>
      <c r="I33" s="178">
        <v>0</v>
      </c>
      <c r="J33" s="178">
        <v>0</v>
      </c>
      <c r="K33" s="178">
        <v>0</v>
      </c>
      <c r="L33" s="178">
        <v>0</v>
      </c>
      <c r="M33" s="178">
        <v>0</v>
      </c>
      <c r="N33" s="178">
        <v>0</v>
      </c>
      <c r="O33" s="178">
        <v>0</v>
      </c>
      <c r="P33" s="178"/>
      <c r="Q33" s="180">
        <v>0</v>
      </c>
      <c r="R33" s="180">
        <v>0</v>
      </c>
      <c r="S33" s="180">
        <v>0</v>
      </c>
      <c r="T33" s="180">
        <v>0</v>
      </c>
      <c r="U33" s="180">
        <v>0</v>
      </c>
      <c r="V33" s="178"/>
      <c r="W33" s="178"/>
      <c r="X33" s="178"/>
      <c r="Y33" s="178"/>
      <c r="Z33" s="78">
        <v>0</v>
      </c>
      <c r="AA33" s="78">
        <v>0</v>
      </c>
      <c r="AB33" s="140">
        <v>0</v>
      </c>
      <c r="AC33" s="140">
        <v>0</v>
      </c>
      <c r="AD33" s="78">
        <v>2020</v>
      </c>
      <c r="AE33" s="78">
        <v>15</v>
      </c>
      <c r="AF33" s="78" t="s">
        <v>167</v>
      </c>
      <c r="AG33" s="78" t="s">
        <v>166</v>
      </c>
      <c r="AH33" s="181">
        <v>0.2</v>
      </c>
      <c r="AI33" s="178"/>
    </row>
    <row r="34" spans="1:35" s="182" customFormat="1" ht="78.75" x14ac:dyDescent="0.25">
      <c r="A34" s="178"/>
      <c r="B34" s="179" t="s">
        <v>168</v>
      </c>
      <c r="C34" s="178"/>
      <c r="D34" s="178"/>
      <c r="E34" s="178"/>
      <c r="F34" s="178"/>
      <c r="G34" s="178">
        <v>0</v>
      </c>
      <c r="H34" s="178">
        <v>0</v>
      </c>
      <c r="I34" s="178">
        <v>0</v>
      </c>
      <c r="J34" s="178">
        <v>0</v>
      </c>
      <c r="K34" s="178">
        <v>0</v>
      </c>
      <c r="L34" s="178">
        <v>0</v>
      </c>
      <c r="M34" s="178">
        <v>0</v>
      </c>
      <c r="N34" s="178">
        <v>0</v>
      </c>
      <c r="O34" s="178">
        <v>0</v>
      </c>
      <c r="P34" s="178"/>
      <c r="Q34" s="180">
        <v>0</v>
      </c>
      <c r="R34" s="180">
        <v>0</v>
      </c>
      <c r="S34" s="180">
        <v>0</v>
      </c>
      <c r="T34" s="180">
        <v>0</v>
      </c>
      <c r="U34" s="180">
        <v>0</v>
      </c>
      <c r="V34" s="178"/>
      <c r="W34" s="178"/>
      <c r="X34" s="178"/>
      <c r="Y34" s="178"/>
      <c r="Z34" s="78">
        <v>0</v>
      </c>
      <c r="AA34" s="78">
        <v>0</v>
      </c>
      <c r="AB34" s="140">
        <v>0</v>
      </c>
      <c r="AC34" s="140">
        <v>0</v>
      </c>
      <c r="AD34" s="78">
        <v>2016</v>
      </c>
      <c r="AE34" s="78">
        <v>15</v>
      </c>
      <c r="AF34" s="78" t="s">
        <v>169</v>
      </c>
      <c r="AG34" s="78" t="s">
        <v>170</v>
      </c>
      <c r="AH34" s="181">
        <v>2.7970000000000002</v>
      </c>
      <c r="AI34" s="178"/>
    </row>
    <row r="35" spans="1:35" s="182" customFormat="1" ht="31.5" x14ac:dyDescent="0.25">
      <c r="A35" s="178"/>
      <c r="B35" s="179" t="s">
        <v>71</v>
      </c>
      <c r="C35" s="178"/>
      <c r="D35" s="178"/>
      <c r="E35" s="178"/>
      <c r="F35" s="178"/>
      <c r="G35" s="178">
        <v>0</v>
      </c>
      <c r="H35" s="178">
        <v>0</v>
      </c>
      <c r="I35" s="178">
        <v>0</v>
      </c>
      <c r="J35" s="178">
        <v>0</v>
      </c>
      <c r="K35" s="178">
        <v>0</v>
      </c>
      <c r="L35" s="178">
        <v>0</v>
      </c>
      <c r="M35" s="178">
        <v>0</v>
      </c>
      <c r="N35" s="178">
        <v>0</v>
      </c>
      <c r="O35" s="178">
        <v>0</v>
      </c>
      <c r="P35" s="178"/>
      <c r="Q35" s="180">
        <v>14.474679331999999</v>
      </c>
      <c r="R35" s="180">
        <v>1.0132275532400001</v>
      </c>
      <c r="S35" s="180">
        <v>11.5797434656</v>
      </c>
      <c r="T35" s="180">
        <v>0.57898717327999993</v>
      </c>
      <c r="U35" s="180">
        <v>1.3027211398799998</v>
      </c>
      <c r="V35" s="178"/>
      <c r="W35" s="178"/>
      <c r="X35" s="178"/>
      <c r="Y35" s="178"/>
      <c r="Z35" s="78">
        <v>0</v>
      </c>
      <c r="AA35" s="78">
        <v>0</v>
      </c>
      <c r="AB35" s="140">
        <v>0</v>
      </c>
      <c r="AC35" s="140">
        <v>0</v>
      </c>
      <c r="AD35" s="78" t="s">
        <v>171</v>
      </c>
      <c r="AE35" s="78">
        <v>15</v>
      </c>
      <c r="AF35" s="78" t="s">
        <v>160</v>
      </c>
      <c r="AG35" s="78" t="s">
        <v>161</v>
      </c>
      <c r="AH35" s="181">
        <v>24.259999999999998</v>
      </c>
      <c r="AI35" s="178"/>
    </row>
    <row r="36" spans="1:35" s="182" customFormat="1" ht="31.5" x14ac:dyDescent="0.25">
      <c r="A36" s="178"/>
      <c r="B36" s="179" t="s">
        <v>72</v>
      </c>
      <c r="C36" s="178"/>
      <c r="D36" s="178"/>
      <c r="E36" s="178"/>
      <c r="F36" s="178"/>
      <c r="G36" s="178">
        <v>0</v>
      </c>
      <c r="H36" s="178">
        <v>0</v>
      </c>
      <c r="I36" s="178">
        <v>0</v>
      </c>
      <c r="J36" s="178">
        <v>0</v>
      </c>
      <c r="K36" s="178">
        <v>0</v>
      </c>
      <c r="L36" s="178">
        <v>0</v>
      </c>
      <c r="M36" s="178">
        <v>0</v>
      </c>
      <c r="N36" s="178">
        <v>0</v>
      </c>
      <c r="O36" s="178">
        <v>0</v>
      </c>
      <c r="P36" s="178"/>
      <c r="Q36" s="180">
        <v>0</v>
      </c>
      <c r="R36" s="180">
        <v>0</v>
      </c>
      <c r="S36" s="180">
        <v>0</v>
      </c>
      <c r="T36" s="180">
        <v>0</v>
      </c>
      <c r="U36" s="180">
        <v>0</v>
      </c>
      <c r="V36" s="178"/>
      <c r="W36" s="178"/>
      <c r="X36" s="178"/>
      <c r="Y36" s="178"/>
      <c r="Z36" s="78">
        <v>0</v>
      </c>
      <c r="AA36" s="78">
        <v>0</v>
      </c>
      <c r="AB36" s="140">
        <v>0</v>
      </c>
      <c r="AC36" s="140">
        <v>0</v>
      </c>
      <c r="AD36" s="78" t="s">
        <v>172</v>
      </c>
      <c r="AE36" s="78">
        <v>15</v>
      </c>
      <c r="AF36" s="78" t="s">
        <v>160</v>
      </c>
      <c r="AG36" s="78" t="s">
        <v>161</v>
      </c>
      <c r="AH36" s="181">
        <v>0.13</v>
      </c>
      <c r="AI36" s="178"/>
    </row>
    <row r="37" spans="1:35" s="182" customFormat="1" ht="31.5" x14ac:dyDescent="0.25">
      <c r="A37" s="178"/>
      <c r="B37" s="179" t="s">
        <v>73</v>
      </c>
      <c r="C37" s="178"/>
      <c r="D37" s="178"/>
      <c r="E37" s="178"/>
      <c r="F37" s="178"/>
      <c r="G37" s="178">
        <v>0</v>
      </c>
      <c r="H37" s="178">
        <v>0</v>
      </c>
      <c r="I37" s="178">
        <v>0</v>
      </c>
      <c r="J37" s="178">
        <v>0</v>
      </c>
      <c r="K37" s="178">
        <v>0</v>
      </c>
      <c r="L37" s="178">
        <v>0</v>
      </c>
      <c r="M37" s="178">
        <v>0</v>
      </c>
      <c r="N37" s="178">
        <v>0</v>
      </c>
      <c r="O37" s="178">
        <v>0</v>
      </c>
      <c r="P37" s="178"/>
      <c r="Q37" s="180">
        <v>0</v>
      </c>
      <c r="R37" s="180">
        <v>0</v>
      </c>
      <c r="S37" s="180">
        <v>0</v>
      </c>
      <c r="T37" s="180">
        <v>0</v>
      </c>
      <c r="U37" s="180">
        <v>0</v>
      </c>
      <c r="V37" s="178"/>
      <c r="W37" s="178"/>
      <c r="X37" s="178"/>
      <c r="Y37" s="178"/>
      <c r="Z37" s="78">
        <v>0</v>
      </c>
      <c r="AA37" s="78">
        <v>0</v>
      </c>
      <c r="AB37" s="140">
        <v>0</v>
      </c>
      <c r="AC37" s="140">
        <v>0</v>
      </c>
      <c r="AD37" s="78" t="s">
        <v>173</v>
      </c>
      <c r="AE37" s="78">
        <v>15</v>
      </c>
      <c r="AF37" s="78" t="s">
        <v>160</v>
      </c>
      <c r="AG37" s="78" t="s">
        <v>161</v>
      </c>
      <c r="AH37" s="181">
        <v>0.56000000000000005</v>
      </c>
      <c r="AI37" s="178"/>
    </row>
    <row r="38" spans="1:35" s="182" customFormat="1" ht="31.5" x14ac:dyDescent="0.25">
      <c r="A38" s="178"/>
      <c r="B38" s="179" t="s">
        <v>74</v>
      </c>
      <c r="C38" s="178"/>
      <c r="D38" s="178"/>
      <c r="E38" s="178"/>
      <c r="F38" s="178"/>
      <c r="G38" s="178">
        <v>0</v>
      </c>
      <c r="H38" s="178">
        <v>0</v>
      </c>
      <c r="I38" s="178">
        <v>0</v>
      </c>
      <c r="J38" s="178">
        <v>0</v>
      </c>
      <c r="K38" s="178">
        <v>0</v>
      </c>
      <c r="L38" s="178">
        <v>0</v>
      </c>
      <c r="M38" s="178">
        <v>0</v>
      </c>
      <c r="N38" s="178">
        <v>0</v>
      </c>
      <c r="O38" s="178">
        <v>0</v>
      </c>
      <c r="P38" s="178"/>
      <c r="Q38" s="180">
        <v>0</v>
      </c>
      <c r="R38" s="180">
        <v>0</v>
      </c>
      <c r="S38" s="180">
        <v>0</v>
      </c>
      <c r="T38" s="180">
        <v>0</v>
      </c>
      <c r="U38" s="180">
        <v>0</v>
      </c>
      <c r="V38" s="178"/>
      <c r="W38" s="178"/>
      <c r="X38" s="178"/>
      <c r="Y38" s="178"/>
      <c r="Z38" s="78">
        <v>0</v>
      </c>
      <c r="AA38" s="78">
        <v>0</v>
      </c>
      <c r="AB38" s="140">
        <v>0</v>
      </c>
      <c r="AC38" s="140">
        <v>0</v>
      </c>
      <c r="AD38" s="78" t="s">
        <v>174</v>
      </c>
      <c r="AE38" s="78">
        <v>15</v>
      </c>
      <c r="AF38" s="78" t="s">
        <v>160</v>
      </c>
      <c r="AG38" s="78" t="s">
        <v>161</v>
      </c>
      <c r="AH38" s="181">
        <v>0.5</v>
      </c>
      <c r="AI38" s="178"/>
    </row>
    <row r="39" spans="1:35" s="182" customFormat="1" ht="31.5" x14ac:dyDescent="0.25">
      <c r="A39" s="178"/>
      <c r="B39" s="179" t="s">
        <v>75</v>
      </c>
      <c r="C39" s="178"/>
      <c r="D39" s="178"/>
      <c r="E39" s="178"/>
      <c r="F39" s="178"/>
      <c r="G39" s="178">
        <v>0</v>
      </c>
      <c r="H39" s="178">
        <v>0</v>
      </c>
      <c r="I39" s="178">
        <v>0</v>
      </c>
      <c r="J39" s="178">
        <v>0</v>
      </c>
      <c r="K39" s="178">
        <v>0</v>
      </c>
      <c r="L39" s="178">
        <v>0</v>
      </c>
      <c r="M39" s="178">
        <v>0</v>
      </c>
      <c r="N39" s="178">
        <v>0</v>
      </c>
      <c r="O39" s="178">
        <v>0</v>
      </c>
      <c r="P39" s="178"/>
      <c r="Q39" s="180">
        <v>0</v>
      </c>
      <c r="R39" s="180">
        <v>0</v>
      </c>
      <c r="S39" s="180">
        <v>0</v>
      </c>
      <c r="T39" s="180">
        <v>0</v>
      </c>
      <c r="U39" s="180">
        <v>0</v>
      </c>
      <c r="V39" s="178"/>
      <c r="W39" s="178"/>
      <c r="X39" s="178"/>
      <c r="Y39" s="178"/>
      <c r="Z39" s="78">
        <v>0</v>
      </c>
      <c r="AA39" s="78">
        <v>0</v>
      </c>
      <c r="AB39" s="140">
        <v>0</v>
      </c>
      <c r="AC39" s="140">
        <v>0</v>
      </c>
      <c r="AD39" s="78" t="s">
        <v>175</v>
      </c>
      <c r="AE39" s="78">
        <v>15</v>
      </c>
      <c r="AF39" s="78" t="s">
        <v>160</v>
      </c>
      <c r="AG39" s="78" t="s">
        <v>161</v>
      </c>
      <c r="AH39" s="181">
        <v>2.0499999999999998</v>
      </c>
      <c r="AI39" s="178"/>
    </row>
    <row r="40" spans="1:35" s="182" customFormat="1" ht="31.5" x14ac:dyDescent="0.25">
      <c r="A40" s="178"/>
      <c r="B40" s="179" t="s">
        <v>76</v>
      </c>
      <c r="C40" s="178"/>
      <c r="D40" s="178"/>
      <c r="E40" s="178"/>
      <c r="F40" s="178"/>
      <c r="G40" s="178">
        <v>0</v>
      </c>
      <c r="H40" s="178">
        <v>0</v>
      </c>
      <c r="I40" s="178">
        <v>0</v>
      </c>
      <c r="J40" s="178">
        <v>0</v>
      </c>
      <c r="K40" s="178">
        <v>0</v>
      </c>
      <c r="L40" s="178">
        <v>0</v>
      </c>
      <c r="M40" s="178">
        <v>0</v>
      </c>
      <c r="N40" s="178">
        <v>0</v>
      </c>
      <c r="O40" s="178">
        <v>0</v>
      </c>
      <c r="P40" s="178"/>
      <c r="Q40" s="180">
        <v>9.553248448999998</v>
      </c>
      <c r="R40" s="180">
        <v>0.66872739142999993</v>
      </c>
      <c r="S40" s="180">
        <v>7.6425987591999984</v>
      </c>
      <c r="T40" s="180">
        <v>0.38212993795999994</v>
      </c>
      <c r="U40" s="180">
        <v>0.85979236040999985</v>
      </c>
      <c r="V40" s="178"/>
      <c r="W40" s="178"/>
      <c r="X40" s="178"/>
      <c r="Y40" s="178"/>
      <c r="Z40" s="78">
        <v>0</v>
      </c>
      <c r="AA40" s="78">
        <v>0</v>
      </c>
      <c r="AB40" s="140">
        <v>0</v>
      </c>
      <c r="AC40" s="140">
        <v>0</v>
      </c>
      <c r="AD40" s="78" t="s">
        <v>171</v>
      </c>
      <c r="AE40" s="78">
        <v>15</v>
      </c>
      <c r="AF40" s="78" t="s">
        <v>162</v>
      </c>
      <c r="AG40" s="78" t="s">
        <v>163</v>
      </c>
      <c r="AH40" s="181">
        <v>89.09</v>
      </c>
      <c r="AI40" s="178"/>
    </row>
    <row r="41" spans="1:35" s="182" customFormat="1" ht="31.5" x14ac:dyDescent="0.25">
      <c r="A41" s="178"/>
      <c r="B41" s="179" t="s">
        <v>77</v>
      </c>
      <c r="C41" s="178"/>
      <c r="D41" s="178"/>
      <c r="E41" s="178"/>
      <c r="F41" s="178"/>
      <c r="G41" s="178">
        <v>0</v>
      </c>
      <c r="H41" s="178">
        <v>0</v>
      </c>
      <c r="I41" s="178">
        <v>0</v>
      </c>
      <c r="J41" s="178">
        <v>0</v>
      </c>
      <c r="K41" s="178">
        <v>0</v>
      </c>
      <c r="L41" s="178">
        <v>0</v>
      </c>
      <c r="M41" s="178">
        <v>0</v>
      </c>
      <c r="N41" s="178">
        <v>0</v>
      </c>
      <c r="O41" s="178">
        <v>0</v>
      </c>
      <c r="P41" s="178"/>
      <c r="Q41" s="180">
        <v>0</v>
      </c>
      <c r="R41" s="180">
        <v>0</v>
      </c>
      <c r="S41" s="180">
        <v>0</v>
      </c>
      <c r="T41" s="180">
        <v>0</v>
      </c>
      <c r="U41" s="180">
        <v>0</v>
      </c>
      <c r="V41" s="178"/>
      <c r="W41" s="178"/>
      <c r="X41" s="178"/>
      <c r="Y41" s="178"/>
      <c r="Z41" s="78">
        <v>0</v>
      </c>
      <c r="AA41" s="78">
        <v>0</v>
      </c>
      <c r="AB41" s="140">
        <v>0</v>
      </c>
      <c r="AC41" s="140">
        <v>0</v>
      </c>
      <c r="AD41" s="78">
        <v>2015</v>
      </c>
      <c r="AE41" s="78">
        <v>15</v>
      </c>
      <c r="AF41" s="78" t="s">
        <v>162</v>
      </c>
      <c r="AG41" s="78" t="s">
        <v>163</v>
      </c>
      <c r="AH41" s="181">
        <v>0.64</v>
      </c>
      <c r="AI41" s="178"/>
    </row>
    <row r="42" spans="1:35" s="182" customFormat="1" ht="31.5" x14ac:dyDescent="0.25">
      <c r="A42" s="178"/>
      <c r="B42" s="179" t="s">
        <v>78</v>
      </c>
      <c r="C42" s="178"/>
      <c r="D42" s="178"/>
      <c r="E42" s="178"/>
      <c r="F42" s="178"/>
      <c r="G42" s="178">
        <v>0</v>
      </c>
      <c r="H42" s="178">
        <v>0</v>
      </c>
      <c r="I42" s="178">
        <v>0</v>
      </c>
      <c r="J42" s="178">
        <v>0</v>
      </c>
      <c r="K42" s="178">
        <v>0</v>
      </c>
      <c r="L42" s="178">
        <v>0</v>
      </c>
      <c r="M42" s="178">
        <v>0</v>
      </c>
      <c r="N42" s="178">
        <v>0</v>
      </c>
      <c r="O42" s="178">
        <v>0</v>
      </c>
      <c r="P42" s="178"/>
      <c r="Q42" s="180">
        <v>0</v>
      </c>
      <c r="R42" s="180">
        <v>0</v>
      </c>
      <c r="S42" s="180">
        <v>0</v>
      </c>
      <c r="T42" s="180">
        <v>0</v>
      </c>
      <c r="U42" s="180">
        <v>0</v>
      </c>
      <c r="V42" s="178"/>
      <c r="W42" s="178"/>
      <c r="X42" s="178"/>
      <c r="Y42" s="178"/>
      <c r="Z42" s="78">
        <v>0</v>
      </c>
      <c r="AA42" s="78">
        <v>0</v>
      </c>
      <c r="AB42" s="140">
        <v>0</v>
      </c>
      <c r="AC42" s="140">
        <v>0</v>
      </c>
      <c r="AD42" s="78">
        <v>2015</v>
      </c>
      <c r="AE42" s="78">
        <v>15</v>
      </c>
      <c r="AF42" s="78" t="s">
        <v>162</v>
      </c>
      <c r="AG42" s="78" t="s">
        <v>163</v>
      </c>
      <c r="AH42" s="181">
        <v>0.37</v>
      </c>
      <c r="AI42" s="178"/>
    </row>
    <row r="43" spans="1:35" s="182" customFormat="1" ht="31.5" x14ac:dyDescent="0.25">
      <c r="A43" s="178"/>
      <c r="B43" s="179" t="s">
        <v>79</v>
      </c>
      <c r="C43" s="178"/>
      <c r="D43" s="178"/>
      <c r="E43" s="178"/>
      <c r="F43" s="178"/>
      <c r="G43" s="178">
        <v>0</v>
      </c>
      <c r="H43" s="178">
        <v>0</v>
      </c>
      <c r="I43" s="178">
        <v>0</v>
      </c>
      <c r="J43" s="178">
        <v>0</v>
      </c>
      <c r="K43" s="178">
        <v>0</v>
      </c>
      <c r="L43" s="178">
        <v>0</v>
      </c>
      <c r="M43" s="178">
        <v>0</v>
      </c>
      <c r="N43" s="178">
        <v>0</v>
      </c>
      <c r="O43" s="178">
        <v>0</v>
      </c>
      <c r="P43" s="178"/>
      <c r="Q43" s="180">
        <v>0</v>
      </c>
      <c r="R43" s="180">
        <v>0</v>
      </c>
      <c r="S43" s="180">
        <v>0</v>
      </c>
      <c r="T43" s="180">
        <v>0</v>
      </c>
      <c r="U43" s="180">
        <v>0</v>
      </c>
      <c r="V43" s="178"/>
      <c r="W43" s="178"/>
      <c r="X43" s="178"/>
      <c r="Y43" s="178"/>
      <c r="Z43" s="78">
        <v>0</v>
      </c>
      <c r="AA43" s="78">
        <v>0</v>
      </c>
      <c r="AB43" s="140">
        <v>0</v>
      </c>
      <c r="AC43" s="140">
        <v>0</v>
      </c>
      <c r="AD43" s="78">
        <v>2015</v>
      </c>
      <c r="AE43" s="78">
        <v>15</v>
      </c>
      <c r="AF43" s="78" t="s">
        <v>162</v>
      </c>
      <c r="AG43" s="78" t="s">
        <v>163</v>
      </c>
      <c r="AH43" s="181">
        <v>0.41</v>
      </c>
      <c r="AI43" s="178"/>
    </row>
    <row r="44" spans="1:35" s="182" customFormat="1" ht="31.5" x14ac:dyDescent="0.25">
      <c r="A44" s="178"/>
      <c r="B44" s="179" t="s">
        <v>80</v>
      </c>
      <c r="C44" s="178"/>
      <c r="D44" s="178"/>
      <c r="E44" s="178"/>
      <c r="F44" s="178"/>
      <c r="G44" s="178">
        <v>0</v>
      </c>
      <c r="H44" s="178">
        <v>0</v>
      </c>
      <c r="I44" s="178">
        <v>0</v>
      </c>
      <c r="J44" s="178">
        <v>0</v>
      </c>
      <c r="K44" s="178">
        <v>0</v>
      </c>
      <c r="L44" s="178">
        <v>0</v>
      </c>
      <c r="M44" s="178">
        <v>0</v>
      </c>
      <c r="N44" s="178">
        <v>0</v>
      </c>
      <c r="O44" s="178">
        <v>0</v>
      </c>
      <c r="P44" s="178"/>
      <c r="Q44" s="180">
        <v>0</v>
      </c>
      <c r="R44" s="180">
        <v>0</v>
      </c>
      <c r="S44" s="180">
        <v>0</v>
      </c>
      <c r="T44" s="180">
        <v>0</v>
      </c>
      <c r="U44" s="180">
        <v>0</v>
      </c>
      <c r="V44" s="178"/>
      <c r="W44" s="178"/>
      <c r="X44" s="178"/>
      <c r="Y44" s="178"/>
      <c r="Z44" s="78">
        <v>0</v>
      </c>
      <c r="AA44" s="78">
        <v>0</v>
      </c>
      <c r="AB44" s="140">
        <v>0</v>
      </c>
      <c r="AC44" s="140">
        <v>0</v>
      </c>
      <c r="AD44" s="78">
        <v>2015</v>
      </c>
      <c r="AE44" s="78">
        <v>15</v>
      </c>
      <c r="AF44" s="78" t="s">
        <v>162</v>
      </c>
      <c r="AG44" s="78" t="s">
        <v>163</v>
      </c>
      <c r="AH44" s="181">
        <v>0.17</v>
      </c>
      <c r="AI44" s="178"/>
    </row>
    <row r="45" spans="1:35" s="182" customFormat="1" ht="31.5" x14ac:dyDescent="0.25">
      <c r="A45" s="178"/>
      <c r="B45" s="179" t="s">
        <v>176</v>
      </c>
      <c r="C45" s="178"/>
      <c r="D45" s="178"/>
      <c r="E45" s="178"/>
      <c r="F45" s="178"/>
      <c r="G45" s="178">
        <v>0</v>
      </c>
      <c r="H45" s="178">
        <v>0</v>
      </c>
      <c r="I45" s="178">
        <v>0</v>
      </c>
      <c r="J45" s="178">
        <v>0</v>
      </c>
      <c r="K45" s="178">
        <v>0</v>
      </c>
      <c r="L45" s="178">
        <v>0</v>
      </c>
      <c r="M45" s="178">
        <v>0</v>
      </c>
      <c r="N45" s="178">
        <v>0</v>
      </c>
      <c r="O45" s="178">
        <v>0</v>
      </c>
      <c r="P45" s="178"/>
      <c r="Q45" s="180">
        <v>0</v>
      </c>
      <c r="R45" s="180">
        <v>0</v>
      </c>
      <c r="S45" s="180">
        <v>0</v>
      </c>
      <c r="T45" s="180">
        <v>0</v>
      </c>
      <c r="U45" s="180">
        <v>0</v>
      </c>
      <c r="V45" s="178"/>
      <c r="W45" s="178"/>
      <c r="X45" s="178"/>
      <c r="Y45" s="178"/>
      <c r="Z45" s="78">
        <v>0</v>
      </c>
      <c r="AA45" s="78">
        <v>0</v>
      </c>
      <c r="AB45" s="140">
        <v>0</v>
      </c>
      <c r="AC45" s="140">
        <v>0</v>
      </c>
      <c r="AD45" s="78">
        <v>2015</v>
      </c>
      <c r="AE45" s="78">
        <v>15</v>
      </c>
      <c r="AF45" s="78" t="s">
        <v>162</v>
      </c>
      <c r="AG45" s="78" t="s">
        <v>163</v>
      </c>
      <c r="AH45" s="181">
        <v>1</v>
      </c>
      <c r="AI45" s="178"/>
    </row>
    <row r="46" spans="1:35" s="182" customFormat="1" ht="31.5" x14ac:dyDescent="0.25">
      <c r="A46" s="178"/>
      <c r="B46" s="179" t="s">
        <v>81</v>
      </c>
      <c r="C46" s="178"/>
      <c r="D46" s="178"/>
      <c r="E46" s="178"/>
      <c r="F46" s="178"/>
      <c r="G46" s="178">
        <v>0</v>
      </c>
      <c r="H46" s="178">
        <v>0</v>
      </c>
      <c r="I46" s="178">
        <v>0</v>
      </c>
      <c r="J46" s="178">
        <v>0</v>
      </c>
      <c r="K46" s="178">
        <v>0</v>
      </c>
      <c r="L46" s="178">
        <v>0</v>
      </c>
      <c r="M46" s="178">
        <v>0</v>
      </c>
      <c r="N46" s="178">
        <v>0</v>
      </c>
      <c r="O46" s="178">
        <v>0</v>
      </c>
      <c r="P46" s="178"/>
      <c r="Q46" s="180">
        <v>0</v>
      </c>
      <c r="R46" s="180">
        <v>0</v>
      </c>
      <c r="S46" s="180">
        <v>0</v>
      </c>
      <c r="T46" s="180">
        <v>0</v>
      </c>
      <c r="U46" s="180">
        <v>0</v>
      </c>
      <c r="V46" s="178"/>
      <c r="W46" s="178"/>
      <c r="X46" s="178"/>
      <c r="Y46" s="178"/>
      <c r="Z46" s="78">
        <v>0</v>
      </c>
      <c r="AA46" s="78">
        <v>0</v>
      </c>
      <c r="AB46" s="140">
        <v>0</v>
      </c>
      <c r="AC46" s="140">
        <v>0</v>
      </c>
      <c r="AD46" s="78">
        <v>2015</v>
      </c>
      <c r="AE46" s="78">
        <v>15</v>
      </c>
      <c r="AF46" s="78" t="s">
        <v>162</v>
      </c>
      <c r="AG46" s="78" t="s">
        <v>163</v>
      </c>
      <c r="AH46" s="181">
        <v>1</v>
      </c>
      <c r="AI46" s="178"/>
    </row>
    <row r="47" spans="1:35" s="182" customFormat="1" ht="31.5" x14ac:dyDescent="0.25">
      <c r="A47" s="178"/>
      <c r="B47" s="179" t="s">
        <v>82</v>
      </c>
      <c r="C47" s="178"/>
      <c r="D47" s="178"/>
      <c r="E47" s="178"/>
      <c r="F47" s="178"/>
      <c r="G47" s="178">
        <v>0</v>
      </c>
      <c r="H47" s="178">
        <v>0</v>
      </c>
      <c r="I47" s="178">
        <v>0</v>
      </c>
      <c r="J47" s="178">
        <v>0</v>
      </c>
      <c r="K47" s="178">
        <v>0</v>
      </c>
      <c r="L47" s="178">
        <v>0</v>
      </c>
      <c r="M47" s="178">
        <v>0</v>
      </c>
      <c r="N47" s="178">
        <v>0</v>
      </c>
      <c r="O47" s="178">
        <v>0</v>
      </c>
      <c r="P47" s="178"/>
      <c r="Q47" s="180">
        <v>0</v>
      </c>
      <c r="R47" s="180">
        <v>0</v>
      </c>
      <c r="S47" s="180">
        <v>0</v>
      </c>
      <c r="T47" s="180">
        <v>0</v>
      </c>
      <c r="U47" s="180">
        <v>0</v>
      </c>
      <c r="V47" s="178"/>
      <c r="W47" s="178"/>
      <c r="X47" s="178"/>
      <c r="Y47" s="178"/>
      <c r="Z47" s="78">
        <v>0</v>
      </c>
      <c r="AA47" s="78">
        <v>0</v>
      </c>
      <c r="AB47" s="140">
        <v>0</v>
      </c>
      <c r="AC47" s="140">
        <v>0</v>
      </c>
      <c r="AD47" s="78">
        <v>2015</v>
      </c>
      <c r="AE47" s="78">
        <v>15</v>
      </c>
      <c r="AF47" s="78" t="s">
        <v>162</v>
      </c>
      <c r="AG47" s="78" t="s">
        <v>163</v>
      </c>
      <c r="AH47" s="181">
        <v>0.3</v>
      </c>
      <c r="AI47" s="178"/>
    </row>
    <row r="48" spans="1:35" s="182" customFormat="1" ht="31.5" x14ac:dyDescent="0.25">
      <c r="A48" s="178"/>
      <c r="B48" s="179" t="s">
        <v>83</v>
      </c>
      <c r="C48" s="178"/>
      <c r="D48" s="178"/>
      <c r="E48" s="178"/>
      <c r="F48" s="178"/>
      <c r="G48" s="178">
        <v>0</v>
      </c>
      <c r="H48" s="178">
        <v>0</v>
      </c>
      <c r="I48" s="178">
        <v>0</v>
      </c>
      <c r="J48" s="178">
        <v>0</v>
      </c>
      <c r="K48" s="178">
        <v>0</v>
      </c>
      <c r="L48" s="178">
        <v>0</v>
      </c>
      <c r="M48" s="178">
        <v>0</v>
      </c>
      <c r="N48" s="178">
        <v>0</v>
      </c>
      <c r="O48" s="178">
        <v>0</v>
      </c>
      <c r="P48" s="178"/>
      <c r="Q48" s="180">
        <v>0</v>
      </c>
      <c r="R48" s="180">
        <v>0</v>
      </c>
      <c r="S48" s="180">
        <v>0</v>
      </c>
      <c r="T48" s="180">
        <v>0</v>
      </c>
      <c r="U48" s="180">
        <v>0</v>
      </c>
      <c r="V48" s="178"/>
      <c r="W48" s="178"/>
      <c r="X48" s="178"/>
      <c r="Y48" s="178"/>
      <c r="Z48" s="78">
        <v>0</v>
      </c>
      <c r="AA48" s="78">
        <v>0</v>
      </c>
      <c r="AB48" s="140">
        <v>0</v>
      </c>
      <c r="AC48" s="140">
        <v>0</v>
      </c>
      <c r="AD48" s="78">
        <v>2015</v>
      </c>
      <c r="AE48" s="78">
        <v>15</v>
      </c>
      <c r="AF48" s="78" t="s">
        <v>162</v>
      </c>
      <c r="AG48" s="78" t="s">
        <v>163</v>
      </c>
      <c r="AH48" s="181">
        <v>0.65</v>
      </c>
      <c r="AI48" s="178"/>
    </row>
    <row r="49" spans="1:35" s="182" customFormat="1" ht="31.5" x14ac:dyDescent="0.25">
      <c r="A49" s="178"/>
      <c r="B49" s="179" t="s">
        <v>84</v>
      </c>
      <c r="C49" s="178"/>
      <c r="D49" s="178"/>
      <c r="E49" s="178"/>
      <c r="F49" s="178"/>
      <c r="G49" s="178">
        <v>0</v>
      </c>
      <c r="H49" s="178">
        <v>0</v>
      </c>
      <c r="I49" s="178">
        <v>0</v>
      </c>
      <c r="J49" s="178">
        <v>0</v>
      </c>
      <c r="K49" s="178">
        <v>0</v>
      </c>
      <c r="L49" s="178">
        <v>0</v>
      </c>
      <c r="M49" s="178">
        <v>0</v>
      </c>
      <c r="N49" s="178">
        <v>0</v>
      </c>
      <c r="O49" s="178">
        <v>0</v>
      </c>
      <c r="P49" s="178"/>
      <c r="Q49" s="180">
        <v>0</v>
      </c>
      <c r="R49" s="180">
        <v>0</v>
      </c>
      <c r="S49" s="180">
        <v>0</v>
      </c>
      <c r="T49" s="180">
        <v>0</v>
      </c>
      <c r="U49" s="180">
        <v>0</v>
      </c>
      <c r="V49" s="178"/>
      <c r="W49" s="178"/>
      <c r="X49" s="178"/>
      <c r="Y49" s="178"/>
      <c r="Z49" s="78">
        <v>0</v>
      </c>
      <c r="AA49" s="78">
        <v>0</v>
      </c>
      <c r="AB49" s="140">
        <v>0</v>
      </c>
      <c r="AC49" s="140">
        <v>0</v>
      </c>
      <c r="AD49" s="78">
        <v>2015</v>
      </c>
      <c r="AE49" s="78">
        <v>15</v>
      </c>
      <c r="AF49" s="78" t="s">
        <v>162</v>
      </c>
      <c r="AG49" s="78" t="s">
        <v>163</v>
      </c>
      <c r="AH49" s="181">
        <v>1.335</v>
      </c>
      <c r="AI49" s="178"/>
    </row>
    <row r="50" spans="1:35" s="182" customFormat="1" ht="31.5" x14ac:dyDescent="0.25">
      <c r="A50" s="178"/>
      <c r="B50" s="179" t="s">
        <v>177</v>
      </c>
      <c r="C50" s="178"/>
      <c r="D50" s="178"/>
      <c r="E50" s="178"/>
      <c r="F50" s="178"/>
      <c r="G50" s="178">
        <v>0</v>
      </c>
      <c r="H50" s="178">
        <v>0</v>
      </c>
      <c r="I50" s="178">
        <v>0</v>
      </c>
      <c r="J50" s="178">
        <v>0</v>
      </c>
      <c r="K50" s="178">
        <v>0</v>
      </c>
      <c r="L50" s="178">
        <v>0</v>
      </c>
      <c r="M50" s="178">
        <v>0</v>
      </c>
      <c r="N50" s="178">
        <v>0</v>
      </c>
      <c r="O50" s="178">
        <v>0</v>
      </c>
      <c r="P50" s="178"/>
      <c r="Q50" s="180">
        <v>0</v>
      </c>
      <c r="R50" s="180">
        <v>0</v>
      </c>
      <c r="S50" s="180">
        <v>0</v>
      </c>
      <c r="T50" s="180">
        <v>0</v>
      </c>
      <c r="U50" s="180">
        <v>0</v>
      </c>
      <c r="V50" s="178"/>
      <c r="W50" s="178"/>
      <c r="X50" s="178"/>
      <c r="Y50" s="178"/>
      <c r="Z50" s="78">
        <v>0</v>
      </c>
      <c r="AA50" s="78">
        <v>0</v>
      </c>
      <c r="AB50" s="140">
        <v>0</v>
      </c>
      <c r="AC50" s="140">
        <v>0</v>
      </c>
      <c r="AD50" s="78">
        <v>2015</v>
      </c>
      <c r="AE50" s="78">
        <v>15</v>
      </c>
      <c r="AF50" s="78" t="s">
        <v>162</v>
      </c>
      <c r="AG50" s="78" t="s">
        <v>163</v>
      </c>
      <c r="AH50" s="181">
        <v>0.89200000000000002</v>
      </c>
      <c r="AI50" s="178"/>
    </row>
    <row r="51" spans="1:35" s="182" customFormat="1" ht="31.5" x14ac:dyDescent="0.25">
      <c r="A51" s="178"/>
      <c r="B51" s="179" t="s">
        <v>85</v>
      </c>
      <c r="C51" s="178"/>
      <c r="D51" s="178"/>
      <c r="E51" s="178"/>
      <c r="F51" s="178"/>
      <c r="G51" s="178">
        <v>0</v>
      </c>
      <c r="H51" s="178">
        <v>0</v>
      </c>
      <c r="I51" s="178">
        <v>0</v>
      </c>
      <c r="J51" s="178">
        <v>0</v>
      </c>
      <c r="K51" s="178">
        <v>0</v>
      </c>
      <c r="L51" s="178">
        <v>0</v>
      </c>
      <c r="M51" s="178">
        <v>0</v>
      </c>
      <c r="N51" s="178">
        <v>0</v>
      </c>
      <c r="O51" s="178">
        <v>0</v>
      </c>
      <c r="P51" s="178"/>
      <c r="Q51" s="180">
        <v>0</v>
      </c>
      <c r="R51" s="180">
        <v>0</v>
      </c>
      <c r="S51" s="180">
        <v>0</v>
      </c>
      <c r="T51" s="180">
        <v>0</v>
      </c>
      <c r="U51" s="180">
        <v>0</v>
      </c>
      <c r="V51" s="178"/>
      <c r="W51" s="178"/>
      <c r="X51" s="178"/>
      <c r="Y51" s="178"/>
      <c r="Z51" s="78">
        <v>0</v>
      </c>
      <c r="AA51" s="78">
        <v>0</v>
      </c>
      <c r="AB51" s="140">
        <v>0</v>
      </c>
      <c r="AC51" s="140">
        <v>0</v>
      </c>
      <c r="AD51" s="78">
        <v>2015</v>
      </c>
      <c r="AE51" s="78">
        <v>15</v>
      </c>
      <c r="AF51" s="78" t="s">
        <v>162</v>
      </c>
      <c r="AG51" s="78" t="s">
        <v>163</v>
      </c>
      <c r="AH51" s="181">
        <v>0.88900000000000001</v>
      </c>
      <c r="AI51" s="178"/>
    </row>
    <row r="52" spans="1:35" s="182" customFormat="1" ht="31.5" x14ac:dyDescent="0.25">
      <c r="A52" s="178"/>
      <c r="B52" s="179" t="s">
        <v>86</v>
      </c>
      <c r="C52" s="178"/>
      <c r="D52" s="178"/>
      <c r="E52" s="178"/>
      <c r="F52" s="178"/>
      <c r="G52" s="178">
        <v>0</v>
      </c>
      <c r="H52" s="178">
        <v>0</v>
      </c>
      <c r="I52" s="178">
        <v>0</v>
      </c>
      <c r="J52" s="178">
        <v>0</v>
      </c>
      <c r="K52" s="178">
        <v>0</v>
      </c>
      <c r="L52" s="178">
        <v>0</v>
      </c>
      <c r="M52" s="178">
        <v>0</v>
      </c>
      <c r="N52" s="178">
        <v>0</v>
      </c>
      <c r="O52" s="178">
        <v>0</v>
      </c>
      <c r="P52" s="178"/>
      <c r="Q52" s="180">
        <v>0</v>
      </c>
      <c r="R52" s="180">
        <v>0</v>
      </c>
      <c r="S52" s="180">
        <v>0</v>
      </c>
      <c r="T52" s="180">
        <v>0</v>
      </c>
      <c r="U52" s="180">
        <v>0</v>
      </c>
      <c r="V52" s="178"/>
      <c r="W52" s="178"/>
      <c r="X52" s="178"/>
      <c r="Y52" s="178"/>
      <c r="Z52" s="78">
        <v>0</v>
      </c>
      <c r="AA52" s="78">
        <v>0</v>
      </c>
      <c r="AB52" s="140">
        <v>0</v>
      </c>
      <c r="AC52" s="140">
        <v>0</v>
      </c>
      <c r="AD52" s="78">
        <v>2015</v>
      </c>
      <c r="AE52" s="78">
        <v>15</v>
      </c>
      <c r="AF52" s="78" t="s">
        <v>162</v>
      </c>
      <c r="AG52" s="78" t="s">
        <v>163</v>
      </c>
      <c r="AH52" s="181">
        <v>0.9</v>
      </c>
      <c r="AI52" s="178"/>
    </row>
    <row r="53" spans="1:35" s="182" customFormat="1" ht="31.5" x14ac:dyDescent="0.25">
      <c r="A53" s="178"/>
      <c r="B53" s="179" t="s">
        <v>87</v>
      </c>
      <c r="C53" s="178"/>
      <c r="D53" s="178"/>
      <c r="E53" s="178"/>
      <c r="F53" s="178"/>
      <c r="G53" s="178">
        <v>0</v>
      </c>
      <c r="H53" s="178">
        <v>0</v>
      </c>
      <c r="I53" s="178">
        <v>0</v>
      </c>
      <c r="J53" s="178">
        <v>0</v>
      </c>
      <c r="K53" s="178">
        <v>0</v>
      </c>
      <c r="L53" s="178">
        <v>0</v>
      </c>
      <c r="M53" s="178">
        <v>0</v>
      </c>
      <c r="N53" s="178">
        <v>0</v>
      </c>
      <c r="O53" s="178">
        <v>0</v>
      </c>
      <c r="P53" s="178"/>
      <c r="Q53" s="180">
        <v>0</v>
      </c>
      <c r="R53" s="180">
        <v>0</v>
      </c>
      <c r="S53" s="180">
        <v>0</v>
      </c>
      <c r="T53" s="180">
        <v>0</v>
      </c>
      <c r="U53" s="180">
        <v>0</v>
      </c>
      <c r="V53" s="178"/>
      <c r="W53" s="178"/>
      <c r="X53" s="178"/>
      <c r="Y53" s="178"/>
      <c r="Z53" s="78">
        <v>0</v>
      </c>
      <c r="AA53" s="78">
        <v>0</v>
      </c>
      <c r="AB53" s="140">
        <v>0</v>
      </c>
      <c r="AC53" s="140">
        <v>0</v>
      </c>
      <c r="AD53" s="78">
        <v>2015</v>
      </c>
      <c r="AE53" s="78">
        <v>15</v>
      </c>
      <c r="AF53" s="78" t="s">
        <v>162</v>
      </c>
      <c r="AG53" s="78" t="s">
        <v>163</v>
      </c>
      <c r="AH53" s="181">
        <v>0.91</v>
      </c>
      <c r="AI53" s="178"/>
    </row>
    <row r="54" spans="1:35" s="182" customFormat="1" ht="31.5" x14ac:dyDescent="0.25">
      <c r="A54" s="178"/>
      <c r="B54" s="179" t="s">
        <v>88</v>
      </c>
      <c r="C54" s="178"/>
      <c r="D54" s="178"/>
      <c r="E54" s="178"/>
      <c r="F54" s="178"/>
      <c r="G54" s="178">
        <v>0</v>
      </c>
      <c r="H54" s="178">
        <v>0</v>
      </c>
      <c r="I54" s="178">
        <v>0</v>
      </c>
      <c r="J54" s="178">
        <v>0</v>
      </c>
      <c r="K54" s="178">
        <v>0</v>
      </c>
      <c r="L54" s="178">
        <v>0</v>
      </c>
      <c r="M54" s="178">
        <v>0</v>
      </c>
      <c r="N54" s="178">
        <v>0</v>
      </c>
      <c r="O54" s="178">
        <v>0</v>
      </c>
      <c r="P54" s="178"/>
      <c r="Q54" s="180">
        <v>0</v>
      </c>
      <c r="R54" s="180">
        <v>0</v>
      </c>
      <c r="S54" s="180">
        <v>0</v>
      </c>
      <c r="T54" s="180">
        <v>0</v>
      </c>
      <c r="U54" s="180">
        <v>0</v>
      </c>
      <c r="V54" s="178"/>
      <c r="W54" s="178"/>
      <c r="X54" s="178"/>
      <c r="Y54" s="178"/>
      <c r="Z54" s="78">
        <v>0</v>
      </c>
      <c r="AA54" s="78">
        <v>0</v>
      </c>
      <c r="AB54" s="140">
        <v>0</v>
      </c>
      <c r="AC54" s="140">
        <v>0</v>
      </c>
      <c r="AD54" s="78">
        <v>2015</v>
      </c>
      <c r="AE54" s="78">
        <v>15</v>
      </c>
      <c r="AF54" s="78" t="s">
        <v>162</v>
      </c>
      <c r="AG54" s="78" t="s">
        <v>163</v>
      </c>
      <c r="AH54" s="181">
        <v>0.79800000000000004</v>
      </c>
      <c r="AI54" s="178"/>
    </row>
    <row r="55" spans="1:35" s="182" customFormat="1" ht="31.5" x14ac:dyDescent="0.25">
      <c r="A55" s="178"/>
      <c r="B55" s="179" t="s">
        <v>89</v>
      </c>
      <c r="C55" s="178"/>
      <c r="D55" s="178"/>
      <c r="E55" s="178"/>
      <c r="F55" s="178"/>
      <c r="G55" s="178">
        <v>0</v>
      </c>
      <c r="H55" s="178">
        <v>0</v>
      </c>
      <c r="I55" s="178">
        <v>0</v>
      </c>
      <c r="J55" s="178">
        <v>0</v>
      </c>
      <c r="K55" s="178">
        <v>0</v>
      </c>
      <c r="L55" s="178">
        <v>0</v>
      </c>
      <c r="M55" s="178">
        <v>0</v>
      </c>
      <c r="N55" s="178">
        <v>0</v>
      </c>
      <c r="O55" s="178">
        <v>0</v>
      </c>
      <c r="P55" s="178"/>
      <c r="Q55" s="180">
        <v>14.597873868999997</v>
      </c>
      <c r="R55" s="180">
        <v>1.02185117083</v>
      </c>
      <c r="S55" s="180">
        <v>11.678299095199998</v>
      </c>
      <c r="T55" s="180">
        <v>0.58391495475999988</v>
      </c>
      <c r="U55" s="180">
        <v>1.3138086482099998</v>
      </c>
      <c r="V55" s="178"/>
      <c r="W55" s="178"/>
      <c r="X55" s="178"/>
      <c r="Y55" s="178"/>
      <c r="Z55" s="78" t="s">
        <v>178</v>
      </c>
      <c r="AA55" s="78">
        <v>15</v>
      </c>
      <c r="AB55" s="140" t="s">
        <v>179</v>
      </c>
      <c r="AC55" s="140">
        <v>16.5</v>
      </c>
      <c r="AD55" s="78">
        <v>0</v>
      </c>
      <c r="AE55" s="78">
        <v>0</v>
      </c>
      <c r="AF55" s="78">
        <v>0</v>
      </c>
      <c r="AG55" s="78">
        <v>0</v>
      </c>
      <c r="AH55" s="181">
        <v>0</v>
      </c>
      <c r="AI55" s="178"/>
    </row>
    <row r="56" spans="1:35" s="182" customFormat="1" x14ac:dyDescent="0.25">
      <c r="A56" s="178"/>
      <c r="B56" s="179" t="s">
        <v>90</v>
      </c>
      <c r="C56" s="178"/>
      <c r="D56" s="178"/>
      <c r="E56" s="178"/>
      <c r="F56" s="178"/>
      <c r="G56" s="178">
        <v>0</v>
      </c>
      <c r="H56" s="178">
        <v>0</v>
      </c>
      <c r="I56" s="178">
        <v>0</v>
      </c>
      <c r="J56" s="178">
        <v>0</v>
      </c>
      <c r="K56" s="178">
        <v>0</v>
      </c>
      <c r="L56" s="178">
        <v>0</v>
      </c>
      <c r="M56" s="178">
        <v>0</v>
      </c>
      <c r="N56" s="178">
        <v>0</v>
      </c>
      <c r="O56" s="178">
        <v>0</v>
      </c>
      <c r="P56" s="178"/>
      <c r="Q56" s="180">
        <v>0</v>
      </c>
      <c r="R56" s="180">
        <v>0</v>
      </c>
      <c r="S56" s="180">
        <v>0</v>
      </c>
      <c r="T56" s="180">
        <v>0</v>
      </c>
      <c r="U56" s="180">
        <v>0</v>
      </c>
      <c r="V56" s="178"/>
      <c r="W56" s="178"/>
      <c r="X56" s="178"/>
      <c r="Y56" s="178"/>
      <c r="Z56" s="78" t="s">
        <v>180</v>
      </c>
      <c r="AA56" s="78">
        <v>0</v>
      </c>
      <c r="AB56" s="140" t="s">
        <v>181</v>
      </c>
      <c r="AC56" s="140">
        <v>0.16</v>
      </c>
      <c r="AD56" s="78">
        <v>0</v>
      </c>
      <c r="AE56" s="78">
        <v>0</v>
      </c>
      <c r="AF56" s="78">
        <v>0</v>
      </c>
      <c r="AG56" s="78">
        <v>0</v>
      </c>
      <c r="AH56" s="181">
        <v>0</v>
      </c>
      <c r="AI56" s="178"/>
    </row>
    <row r="57" spans="1:35" s="182" customFormat="1" ht="31.5" x14ac:dyDescent="0.25">
      <c r="A57" s="178"/>
      <c r="B57" s="179" t="s">
        <v>91</v>
      </c>
      <c r="C57" s="178"/>
      <c r="D57" s="178"/>
      <c r="E57" s="178"/>
      <c r="F57" s="178"/>
      <c r="G57" s="178">
        <v>0</v>
      </c>
      <c r="H57" s="178">
        <v>0</v>
      </c>
      <c r="I57" s="178">
        <v>0</v>
      </c>
      <c r="J57" s="178">
        <v>0</v>
      </c>
      <c r="K57" s="178">
        <v>0</v>
      </c>
      <c r="L57" s="178">
        <v>0</v>
      </c>
      <c r="M57" s="178">
        <v>0</v>
      </c>
      <c r="N57" s="178">
        <v>0</v>
      </c>
      <c r="O57" s="178">
        <v>0</v>
      </c>
      <c r="P57" s="178"/>
      <c r="Q57" s="180">
        <v>0</v>
      </c>
      <c r="R57" s="180">
        <v>0</v>
      </c>
      <c r="S57" s="180">
        <v>0</v>
      </c>
      <c r="T57" s="180">
        <v>0</v>
      </c>
      <c r="U57" s="180">
        <v>0</v>
      </c>
      <c r="V57" s="178"/>
      <c r="W57" s="178"/>
      <c r="X57" s="178"/>
      <c r="Y57" s="178"/>
      <c r="Z57" s="78" t="s">
        <v>180</v>
      </c>
      <c r="AA57" s="78">
        <v>0</v>
      </c>
      <c r="AB57" s="140" t="s">
        <v>182</v>
      </c>
      <c r="AC57" s="140">
        <v>0.1</v>
      </c>
      <c r="AD57" s="78">
        <v>0</v>
      </c>
      <c r="AE57" s="78">
        <v>0</v>
      </c>
      <c r="AF57" s="78">
        <v>0</v>
      </c>
      <c r="AG57" s="78">
        <v>0</v>
      </c>
      <c r="AH57" s="181">
        <v>0</v>
      </c>
      <c r="AI57" s="178"/>
    </row>
    <row r="58" spans="1:35" s="182" customFormat="1" ht="31.5" x14ac:dyDescent="0.25">
      <c r="A58" s="178"/>
      <c r="B58" s="179" t="s">
        <v>92</v>
      </c>
      <c r="C58" s="178"/>
      <c r="D58" s="178"/>
      <c r="E58" s="178"/>
      <c r="F58" s="178"/>
      <c r="G58" s="178">
        <v>0</v>
      </c>
      <c r="H58" s="178">
        <v>0</v>
      </c>
      <c r="I58" s="178">
        <v>0</v>
      </c>
      <c r="J58" s="178">
        <v>0</v>
      </c>
      <c r="K58" s="178">
        <v>0</v>
      </c>
      <c r="L58" s="178">
        <v>0</v>
      </c>
      <c r="M58" s="178">
        <v>0</v>
      </c>
      <c r="N58" s="178">
        <v>0</v>
      </c>
      <c r="O58" s="178">
        <v>0</v>
      </c>
      <c r="P58" s="178"/>
      <c r="Q58" s="180">
        <v>0</v>
      </c>
      <c r="R58" s="180">
        <v>0</v>
      </c>
      <c r="S58" s="180">
        <v>0</v>
      </c>
      <c r="T58" s="180">
        <v>0</v>
      </c>
      <c r="U58" s="180">
        <v>0</v>
      </c>
      <c r="V58" s="178"/>
      <c r="W58" s="178"/>
      <c r="X58" s="178"/>
      <c r="Y58" s="178"/>
      <c r="Z58" s="78" t="s">
        <v>180</v>
      </c>
      <c r="AA58" s="78">
        <v>0</v>
      </c>
      <c r="AB58" s="140" t="s">
        <v>183</v>
      </c>
      <c r="AC58" s="140">
        <v>1.26</v>
      </c>
      <c r="AD58" s="78">
        <v>0</v>
      </c>
      <c r="AE58" s="78">
        <v>0</v>
      </c>
      <c r="AF58" s="78">
        <v>0</v>
      </c>
      <c r="AG58" s="78">
        <v>0</v>
      </c>
      <c r="AH58" s="181">
        <v>0</v>
      </c>
      <c r="AI58" s="178"/>
    </row>
    <row r="59" spans="1:35" s="182" customFormat="1" x14ac:dyDescent="0.25">
      <c r="A59" s="178"/>
      <c r="B59" s="179" t="s">
        <v>93</v>
      </c>
      <c r="C59" s="178"/>
      <c r="D59" s="178"/>
      <c r="E59" s="178"/>
      <c r="F59" s="178"/>
      <c r="G59" s="178">
        <v>0</v>
      </c>
      <c r="H59" s="178">
        <v>0</v>
      </c>
      <c r="I59" s="178">
        <v>0</v>
      </c>
      <c r="J59" s="178">
        <v>0</v>
      </c>
      <c r="K59" s="178">
        <v>0</v>
      </c>
      <c r="L59" s="178">
        <v>0</v>
      </c>
      <c r="M59" s="178">
        <v>0</v>
      </c>
      <c r="N59" s="178">
        <v>0</v>
      </c>
      <c r="O59" s="178">
        <v>0</v>
      </c>
      <c r="P59" s="178"/>
      <c r="Q59" s="180">
        <v>0</v>
      </c>
      <c r="R59" s="180">
        <v>0</v>
      </c>
      <c r="S59" s="180">
        <v>0</v>
      </c>
      <c r="T59" s="180">
        <v>0</v>
      </c>
      <c r="U59" s="180">
        <v>0</v>
      </c>
      <c r="V59" s="178"/>
      <c r="W59" s="178"/>
      <c r="X59" s="178"/>
      <c r="Y59" s="178"/>
      <c r="Z59" s="78" t="s">
        <v>180</v>
      </c>
      <c r="AA59" s="78">
        <v>0</v>
      </c>
      <c r="AB59" s="140" t="s">
        <v>181</v>
      </c>
      <c r="AC59" s="140">
        <v>0.16</v>
      </c>
      <c r="AD59" s="78">
        <v>0</v>
      </c>
      <c r="AE59" s="78">
        <v>0</v>
      </c>
      <c r="AF59" s="78">
        <v>0</v>
      </c>
      <c r="AG59" s="78">
        <v>0</v>
      </c>
      <c r="AH59" s="181">
        <v>0</v>
      </c>
      <c r="AI59" s="178"/>
    </row>
    <row r="60" spans="1:35" s="182" customFormat="1" x14ac:dyDescent="0.25">
      <c r="A60" s="178"/>
      <c r="B60" s="179" t="s">
        <v>94</v>
      </c>
      <c r="C60" s="178"/>
      <c r="D60" s="178"/>
      <c r="E60" s="178"/>
      <c r="F60" s="178"/>
      <c r="G60" s="178">
        <v>0</v>
      </c>
      <c r="H60" s="178">
        <v>0</v>
      </c>
      <c r="I60" s="178">
        <v>0</v>
      </c>
      <c r="J60" s="178">
        <v>0</v>
      </c>
      <c r="K60" s="178">
        <v>0</v>
      </c>
      <c r="L60" s="178">
        <v>0</v>
      </c>
      <c r="M60" s="178">
        <v>0</v>
      </c>
      <c r="N60" s="178">
        <v>0</v>
      </c>
      <c r="O60" s="178">
        <v>0</v>
      </c>
      <c r="P60" s="178"/>
      <c r="Q60" s="180">
        <v>0</v>
      </c>
      <c r="R60" s="180">
        <v>0</v>
      </c>
      <c r="S60" s="180">
        <v>0</v>
      </c>
      <c r="T60" s="180">
        <v>0</v>
      </c>
      <c r="U60" s="180">
        <v>0</v>
      </c>
      <c r="V60" s="178"/>
      <c r="W60" s="178"/>
      <c r="X60" s="178"/>
      <c r="Y60" s="178"/>
      <c r="Z60" s="78" t="s">
        <v>180</v>
      </c>
      <c r="AA60" s="78">
        <v>0</v>
      </c>
      <c r="AB60" s="140" t="s">
        <v>184</v>
      </c>
      <c r="AC60" s="140">
        <v>6.3E-2</v>
      </c>
      <c r="AD60" s="78">
        <v>0</v>
      </c>
      <c r="AE60" s="78">
        <v>0</v>
      </c>
      <c r="AF60" s="78">
        <v>0</v>
      </c>
      <c r="AG60" s="78">
        <v>0</v>
      </c>
      <c r="AH60" s="181">
        <v>0</v>
      </c>
      <c r="AI60" s="178"/>
    </row>
    <row r="61" spans="1:35" s="182" customFormat="1" ht="31.5" x14ac:dyDescent="0.25">
      <c r="A61" s="178"/>
      <c r="B61" s="179" t="s">
        <v>95</v>
      </c>
      <c r="C61" s="178"/>
      <c r="D61" s="178"/>
      <c r="E61" s="178"/>
      <c r="F61" s="178"/>
      <c r="G61" s="178">
        <v>0</v>
      </c>
      <c r="H61" s="178">
        <v>0</v>
      </c>
      <c r="I61" s="178">
        <v>0</v>
      </c>
      <c r="J61" s="178">
        <v>0</v>
      </c>
      <c r="K61" s="178">
        <v>0</v>
      </c>
      <c r="L61" s="178">
        <v>0</v>
      </c>
      <c r="M61" s="178">
        <v>0</v>
      </c>
      <c r="N61" s="178">
        <v>0</v>
      </c>
      <c r="O61" s="178">
        <v>0</v>
      </c>
      <c r="P61" s="178"/>
      <c r="Q61" s="180">
        <v>0</v>
      </c>
      <c r="R61" s="180">
        <v>0</v>
      </c>
      <c r="S61" s="180">
        <v>0</v>
      </c>
      <c r="T61" s="180">
        <v>0</v>
      </c>
      <c r="U61" s="180">
        <v>0</v>
      </c>
      <c r="V61" s="178"/>
      <c r="W61" s="178"/>
      <c r="X61" s="178"/>
      <c r="Y61" s="178"/>
      <c r="Z61" s="78" t="s">
        <v>180</v>
      </c>
      <c r="AA61" s="78">
        <v>0</v>
      </c>
      <c r="AB61" s="140" t="s">
        <v>181</v>
      </c>
      <c r="AC61" s="140">
        <v>0.16</v>
      </c>
      <c r="AD61" s="78">
        <v>0</v>
      </c>
      <c r="AE61" s="78">
        <v>0</v>
      </c>
      <c r="AF61" s="78">
        <v>0</v>
      </c>
      <c r="AG61" s="78">
        <v>0</v>
      </c>
      <c r="AH61" s="181">
        <v>0</v>
      </c>
      <c r="AI61" s="178"/>
    </row>
    <row r="62" spans="1:35" s="182" customFormat="1" x14ac:dyDescent="0.25">
      <c r="A62" s="178"/>
      <c r="B62" s="179" t="s">
        <v>96</v>
      </c>
      <c r="C62" s="178"/>
      <c r="D62" s="178"/>
      <c r="E62" s="178"/>
      <c r="F62" s="178"/>
      <c r="G62" s="178">
        <v>0</v>
      </c>
      <c r="H62" s="178">
        <v>0</v>
      </c>
      <c r="I62" s="178">
        <v>0</v>
      </c>
      <c r="J62" s="178">
        <v>0</v>
      </c>
      <c r="K62" s="178">
        <v>0</v>
      </c>
      <c r="L62" s="178">
        <v>0</v>
      </c>
      <c r="M62" s="178">
        <v>0</v>
      </c>
      <c r="N62" s="178">
        <v>0</v>
      </c>
      <c r="O62" s="178">
        <v>0</v>
      </c>
      <c r="P62" s="178"/>
      <c r="Q62" s="180">
        <v>0</v>
      </c>
      <c r="R62" s="180">
        <v>0</v>
      </c>
      <c r="S62" s="180">
        <v>0</v>
      </c>
      <c r="T62" s="180">
        <v>0</v>
      </c>
      <c r="U62" s="180">
        <v>0</v>
      </c>
      <c r="V62" s="178"/>
      <c r="W62" s="178"/>
      <c r="X62" s="178"/>
      <c r="Y62" s="178"/>
      <c r="Z62" s="78">
        <v>0</v>
      </c>
      <c r="AA62" s="78">
        <v>0</v>
      </c>
      <c r="AB62" s="140">
        <v>0</v>
      </c>
      <c r="AC62" s="140">
        <v>0</v>
      </c>
      <c r="AD62" s="78">
        <v>0</v>
      </c>
      <c r="AE62" s="78">
        <v>0</v>
      </c>
      <c r="AF62" s="78">
        <v>0</v>
      </c>
      <c r="AG62" s="78">
        <v>0</v>
      </c>
      <c r="AH62" s="181">
        <v>0</v>
      </c>
      <c r="AI62" s="178"/>
    </row>
    <row r="63" spans="1:35" x14ac:dyDescent="0.25">
      <c r="A63" s="83"/>
      <c r="B63" s="179"/>
      <c r="C63" s="187"/>
      <c r="D63" s="187"/>
      <c r="E63" s="187"/>
      <c r="F63" s="187"/>
      <c r="G63" s="187"/>
      <c r="H63" s="187"/>
      <c r="I63" s="187"/>
      <c r="J63" s="187"/>
      <c r="K63" s="187"/>
      <c r="L63" s="187"/>
      <c r="M63" s="187"/>
      <c r="N63" s="187"/>
      <c r="O63" s="187"/>
      <c r="P63" s="187"/>
      <c r="Q63" s="138"/>
      <c r="R63" s="192"/>
      <c r="S63" s="192"/>
      <c r="T63" s="192"/>
      <c r="U63" s="192"/>
      <c r="V63" s="187"/>
      <c r="W63" s="187"/>
      <c r="X63" s="187"/>
      <c r="Y63" s="187"/>
      <c r="Z63" s="178"/>
      <c r="AA63" s="193"/>
      <c r="AB63" s="194"/>
      <c r="AC63" s="195"/>
      <c r="AD63" s="196"/>
      <c r="AE63" s="196"/>
      <c r="AF63" s="196"/>
      <c r="AG63" s="193"/>
      <c r="AH63" s="193"/>
      <c r="AI63" s="193"/>
    </row>
    <row r="64" spans="1:35" s="197" customFormat="1" x14ac:dyDescent="0.25">
      <c r="A64" s="76"/>
      <c r="B64" s="179" t="str">
        <f>'[1] 1.4 Минэнерго '!B72</f>
        <v>Приобретение основных средств</v>
      </c>
      <c r="C64" s="193"/>
      <c r="D64" s="193"/>
      <c r="E64" s="193"/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40"/>
      <c r="R64" s="140"/>
      <c r="S64" s="140"/>
      <c r="T64" s="140"/>
      <c r="U64" s="140"/>
      <c r="V64" s="193"/>
      <c r="W64" s="193"/>
      <c r="X64" s="193"/>
      <c r="Y64" s="193"/>
      <c r="Z64" s="193"/>
      <c r="AA64" s="193"/>
      <c r="AB64" s="193"/>
      <c r="AC64" s="193"/>
      <c r="AD64" s="193"/>
      <c r="AE64" s="193"/>
      <c r="AF64" s="193"/>
      <c r="AG64" s="193"/>
      <c r="AH64" s="193"/>
      <c r="AI64" s="193"/>
    </row>
    <row r="65" spans="1:35" x14ac:dyDescent="0.25">
      <c r="A65" s="198"/>
      <c r="B65" s="199"/>
      <c r="C65" s="200"/>
      <c r="D65" s="200"/>
      <c r="E65" s="200"/>
      <c r="F65" s="200"/>
      <c r="G65" s="200"/>
      <c r="H65" s="200"/>
      <c r="I65" s="200"/>
      <c r="J65" s="200"/>
      <c r="K65" s="200"/>
      <c r="L65" s="200"/>
      <c r="M65" s="200"/>
      <c r="N65" s="200"/>
      <c r="O65" s="200"/>
      <c r="P65" s="200"/>
      <c r="Q65" s="201"/>
      <c r="R65" s="201"/>
      <c r="S65" s="201"/>
      <c r="T65" s="201"/>
      <c r="U65" s="201"/>
      <c r="V65" s="200"/>
      <c r="W65" s="200"/>
      <c r="X65" s="200"/>
      <c r="Y65" s="200"/>
      <c r="Z65" s="202"/>
      <c r="AA65" s="202"/>
      <c r="AB65" s="202"/>
      <c r="AC65" s="202"/>
      <c r="AD65" s="202"/>
      <c r="AE65" s="202"/>
      <c r="AF65" s="202"/>
      <c r="AG65" s="202"/>
      <c r="AH65" s="202"/>
      <c r="AI65" s="202"/>
    </row>
  </sheetData>
  <mergeCells count="14">
    <mergeCell ref="V10:Y10"/>
    <mergeCell ref="Z10:AC10"/>
    <mergeCell ref="AD10:AH10"/>
    <mergeCell ref="AI10:AI11"/>
    <mergeCell ref="A6:AI6"/>
    <mergeCell ref="A9:A11"/>
    <mergeCell ref="B9:B11"/>
    <mergeCell ref="C9:P9"/>
    <mergeCell ref="Q9:U10"/>
    <mergeCell ref="V9:AI9"/>
    <mergeCell ref="C10:F10"/>
    <mergeCell ref="G10:J10"/>
    <mergeCell ref="K10:O10"/>
    <mergeCell ref="P10:P11"/>
  </mergeCell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1:AI65"/>
  <sheetViews>
    <sheetView view="pageBreakPreview" topLeftCell="A34" zoomScale="60" zoomScaleNormal="75" workbookViewId="0">
      <selection activeCell="C41" sqref="C41"/>
    </sheetView>
  </sheetViews>
  <sheetFormatPr defaultRowHeight="15.75" x14ac:dyDescent="0.25"/>
  <cols>
    <col min="1" max="1" width="7.42578125" style="203" customWidth="1"/>
    <col min="2" max="2" width="70.42578125" style="204" customWidth="1"/>
    <col min="3" max="3" width="11.140625" style="205" hidden="1" customWidth="1"/>
    <col min="4" max="4" width="11.42578125" style="205" hidden="1" customWidth="1"/>
    <col min="5" max="6" width="10.28515625" style="205" hidden="1" customWidth="1"/>
    <col min="7" max="8" width="10.7109375" style="205" customWidth="1"/>
    <col min="9" max="9" width="20.140625" style="205" customWidth="1"/>
    <col min="10" max="10" width="10.28515625" style="205" customWidth="1"/>
    <col min="11" max="13" width="10.85546875" style="205" customWidth="1"/>
    <col min="14" max="14" width="13" style="205" customWidth="1"/>
    <col min="15" max="15" width="10.85546875" style="205" customWidth="1"/>
    <col min="16" max="16" width="10.28515625" style="205" customWidth="1"/>
    <col min="17" max="21" width="12.7109375" style="205" customWidth="1"/>
    <col min="22" max="23" width="10.28515625" style="205" hidden="1" customWidth="1"/>
    <col min="24" max="24" width="11.42578125" style="205" hidden="1" customWidth="1"/>
    <col min="25" max="25" width="10.28515625" style="205" hidden="1" customWidth="1"/>
    <col min="26" max="26" width="9.140625" style="205"/>
    <col min="27" max="27" width="10.28515625" style="205" customWidth="1"/>
    <col min="28" max="28" width="19.7109375" style="205" customWidth="1"/>
    <col min="29" max="29" width="12" style="205" customWidth="1"/>
    <col min="30" max="32" width="9.140625" style="205"/>
    <col min="33" max="33" width="11.7109375" style="205" customWidth="1"/>
    <col min="34" max="34" width="9.140625" style="205"/>
    <col min="35" max="35" width="11" style="205" customWidth="1"/>
    <col min="36" max="16384" width="9.140625" style="112"/>
  </cols>
  <sheetData>
    <row r="1" spans="1:35" x14ac:dyDescent="0.25">
      <c r="A1" s="150"/>
      <c r="B1" s="151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</row>
    <row r="2" spans="1:35" x14ac:dyDescent="0.25">
      <c r="A2" s="150"/>
      <c r="B2" s="151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3" t="s">
        <v>128</v>
      </c>
    </row>
    <row r="3" spans="1:35" x14ac:dyDescent="0.25">
      <c r="A3" s="150"/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3" t="s">
        <v>1</v>
      </c>
    </row>
    <row r="4" spans="1:35" x14ac:dyDescent="0.25">
      <c r="A4" s="150"/>
      <c r="B4" s="151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3" t="s">
        <v>129</v>
      </c>
    </row>
    <row r="5" spans="1:35" x14ac:dyDescent="0.25">
      <c r="A5" s="150"/>
      <c r="B5" s="151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3"/>
      <c r="AI5" s="152"/>
    </row>
    <row r="6" spans="1:35" x14ac:dyDescent="0.25">
      <c r="A6" s="154" t="s">
        <v>187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</row>
    <row r="7" spans="1:35" x14ac:dyDescent="0.25">
      <c r="A7" s="150"/>
      <c r="B7" s="151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</row>
    <row r="8" spans="1:35" ht="16.5" thickBot="1" x14ac:dyDescent="0.3">
      <c r="A8" s="150"/>
      <c r="B8" s="151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5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3"/>
    </row>
    <row r="9" spans="1:35" x14ac:dyDescent="0.25">
      <c r="A9" s="156" t="s">
        <v>11</v>
      </c>
      <c r="B9" s="157" t="s">
        <v>131</v>
      </c>
      <c r="C9" s="158" t="s">
        <v>132</v>
      </c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7" t="s">
        <v>133</v>
      </c>
      <c r="R9" s="157"/>
      <c r="S9" s="157"/>
      <c r="T9" s="157"/>
      <c r="U9" s="157"/>
      <c r="V9" s="158" t="s">
        <v>134</v>
      </c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9"/>
    </row>
    <row r="10" spans="1:35" x14ac:dyDescent="0.25">
      <c r="A10" s="160"/>
      <c r="B10" s="161"/>
      <c r="C10" s="161" t="s">
        <v>135</v>
      </c>
      <c r="D10" s="161"/>
      <c r="E10" s="161"/>
      <c r="F10" s="161"/>
      <c r="G10" s="162" t="s">
        <v>136</v>
      </c>
      <c r="H10" s="162"/>
      <c r="I10" s="162"/>
      <c r="J10" s="162"/>
      <c r="K10" s="162" t="s">
        <v>137</v>
      </c>
      <c r="L10" s="162"/>
      <c r="M10" s="162"/>
      <c r="N10" s="162"/>
      <c r="O10" s="162"/>
      <c r="P10" s="163" t="s">
        <v>138</v>
      </c>
      <c r="Q10" s="161"/>
      <c r="R10" s="161"/>
      <c r="S10" s="161"/>
      <c r="T10" s="161"/>
      <c r="U10" s="161"/>
      <c r="V10" s="161" t="s">
        <v>135</v>
      </c>
      <c r="W10" s="161"/>
      <c r="X10" s="161"/>
      <c r="Y10" s="161"/>
      <c r="Z10" s="162" t="s">
        <v>136</v>
      </c>
      <c r="AA10" s="162"/>
      <c r="AB10" s="162"/>
      <c r="AC10" s="162"/>
      <c r="AD10" s="162" t="s">
        <v>137</v>
      </c>
      <c r="AE10" s="162"/>
      <c r="AF10" s="162"/>
      <c r="AG10" s="162"/>
      <c r="AH10" s="162"/>
      <c r="AI10" s="164" t="s">
        <v>139</v>
      </c>
    </row>
    <row r="11" spans="1:35" ht="78.75" x14ac:dyDescent="0.25">
      <c r="A11" s="160"/>
      <c r="B11" s="161"/>
      <c r="C11" s="165" t="s">
        <v>140</v>
      </c>
      <c r="D11" s="166" t="s">
        <v>141</v>
      </c>
      <c r="E11" s="167" t="s">
        <v>142</v>
      </c>
      <c r="F11" s="167" t="s">
        <v>143</v>
      </c>
      <c r="G11" s="165" t="s">
        <v>140</v>
      </c>
      <c r="H11" s="166" t="s">
        <v>141</v>
      </c>
      <c r="I11" s="166" t="s">
        <v>144</v>
      </c>
      <c r="J11" s="166" t="s">
        <v>145</v>
      </c>
      <c r="K11" s="165" t="s">
        <v>146</v>
      </c>
      <c r="L11" s="166" t="s">
        <v>141</v>
      </c>
      <c r="M11" s="168" t="s">
        <v>147</v>
      </c>
      <c r="N11" s="168" t="s">
        <v>148</v>
      </c>
      <c r="O11" s="166" t="s">
        <v>149</v>
      </c>
      <c r="P11" s="163"/>
      <c r="Q11" s="167" t="s">
        <v>150</v>
      </c>
      <c r="R11" s="167" t="s">
        <v>151</v>
      </c>
      <c r="S11" s="167" t="s">
        <v>152</v>
      </c>
      <c r="T11" s="167" t="s">
        <v>153</v>
      </c>
      <c r="U11" s="167" t="s">
        <v>154</v>
      </c>
      <c r="V11" s="165" t="s">
        <v>140</v>
      </c>
      <c r="W11" s="169" t="s">
        <v>155</v>
      </c>
      <c r="X11" s="167" t="s">
        <v>142</v>
      </c>
      <c r="Y11" s="167" t="s">
        <v>156</v>
      </c>
      <c r="Z11" s="165" t="s">
        <v>140</v>
      </c>
      <c r="AA11" s="166" t="s">
        <v>141</v>
      </c>
      <c r="AB11" s="166" t="s">
        <v>144</v>
      </c>
      <c r="AC11" s="166" t="s">
        <v>145</v>
      </c>
      <c r="AD11" s="165" t="s">
        <v>146</v>
      </c>
      <c r="AE11" s="166" t="s">
        <v>141</v>
      </c>
      <c r="AF11" s="165" t="s">
        <v>147</v>
      </c>
      <c r="AG11" s="165" t="s">
        <v>148</v>
      </c>
      <c r="AH11" s="166" t="s">
        <v>149</v>
      </c>
      <c r="AI11" s="170"/>
    </row>
    <row r="12" spans="1:35" x14ac:dyDescent="0.25">
      <c r="A12" s="83"/>
      <c r="B12" s="83" t="s">
        <v>34</v>
      </c>
      <c r="C12" s="171"/>
      <c r="D12" s="172"/>
      <c r="E12" s="173"/>
      <c r="F12" s="173"/>
      <c r="G12" s="171"/>
      <c r="H12" s="172"/>
      <c r="I12" s="172"/>
      <c r="J12" s="172"/>
      <c r="K12" s="171"/>
      <c r="L12" s="172"/>
      <c r="M12" s="171"/>
      <c r="N12" s="171"/>
      <c r="O12" s="172"/>
      <c r="P12" s="171"/>
      <c r="Q12" s="174">
        <f>Q13+Q27</f>
        <v>369.36640455499997</v>
      </c>
      <c r="R12" s="174">
        <f>R13+R27</f>
        <v>15.472442304040001</v>
      </c>
      <c r="S12" s="174">
        <f>S13+S27</f>
        <v>283.73551533260002</v>
      </c>
      <c r="T12" s="174">
        <f>T13+T27</f>
        <v>34.267944458879995</v>
      </c>
      <c r="U12" s="174">
        <f>U13+U27</f>
        <v>35.890502459480004</v>
      </c>
      <c r="V12" s="174">
        <f>V13+V29</f>
        <v>0</v>
      </c>
      <c r="W12" s="174">
        <f>W13+W29</f>
        <v>0</v>
      </c>
      <c r="X12" s="174">
        <f>X13+X29</f>
        <v>0</v>
      </c>
      <c r="Y12" s="174">
        <f>Y13+Y29</f>
        <v>0</v>
      </c>
      <c r="Z12" s="171"/>
      <c r="AA12" s="172"/>
      <c r="AB12" s="172"/>
      <c r="AC12" s="172"/>
      <c r="AD12" s="171"/>
      <c r="AE12" s="172"/>
      <c r="AF12" s="171"/>
      <c r="AG12" s="171"/>
      <c r="AH12" s="172"/>
      <c r="AI12" s="172"/>
    </row>
    <row r="13" spans="1:35" x14ac:dyDescent="0.25">
      <c r="A13" s="83" t="s">
        <v>157</v>
      </c>
      <c r="B13" s="175" t="s">
        <v>35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4">
        <f>Q14+Q17+Q18+Q20+Q21</f>
        <v>59.690630930999994</v>
      </c>
      <c r="R13" s="174">
        <f>R14+R17+R18+R20+R21</f>
        <v>3.81082508217</v>
      </c>
      <c r="S13" s="174">
        <f>S14+S17+S18+S20+S21</f>
        <v>36.726932254799998</v>
      </c>
      <c r="T13" s="174">
        <f>T14+T17+T18+T20+T21</f>
        <v>11.943121395239999</v>
      </c>
      <c r="U13" s="174">
        <f>U14+U17+U18+U20+U21</f>
        <v>7.2097521987899995</v>
      </c>
      <c r="V13" s="173"/>
      <c r="W13" s="173"/>
      <c r="X13" s="173"/>
      <c r="Y13" s="173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</row>
    <row r="14" spans="1:35" x14ac:dyDescent="0.25">
      <c r="A14" s="83" t="s">
        <v>36</v>
      </c>
      <c r="B14" s="175" t="s">
        <v>37</v>
      </c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7">
        <f>SUM(Q15:Q16)</f>
        <v>5.8999999999999995</v>
      </c>
      <c r="R14" s="177">
        <f>SUM(R15:R16)</f>
        <v>0.41299999999999998</v>
      </c>
      <c r="S14" s="177">
        <f>SUM(S15:S16)</f>
        <v>4.72</v>
      </c>
      <c r="T14" s="177">
        <f>SUM(T15:T16)</f>
        <v>0.23599999999999999</v>
      </c>
      <c r="U14" s="177">
        <f>SUM(U15:U16)</f>
        <v>0.53099999999999992</v>
      </c>
      <c r="V14" s="177"/>
      <c r="W14" s="173"/>
      <c r="X14" s="173"/>
      <c r="Y14" s="173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</row>
    <row r="15" spans="1:35" s="182" customFormat="1" x14ac:dyDescent="0.25">
      <c r="A15" s="178"/>
      <c r="B15" s="179" t="s">
        <v>158</v>
      </c>
      <c r="C15" s="178"/>
      <c r="D15" s="178"/>
      <c r="E15" s="178"/>
      <c r="F15" s="178"/>
      <c r="G15" s="178">
        <v>0</v>
      </c>
      <c r="H15" s="178">
        <v>0</v>
      </c>
      <c r="I15" s="178">
        <v>0</v>
      </c>
      <c r="J15" s="178">
        <v>0</v>
      </c>
      <c r="K15" s="178">
        <v>0</v>
      </c>
      <c r="L15" s="178">
        <v>0</v>
      </c>
      <c r="M15" s="178">
        <v>0</v>
      </c>
      <c r="N15" s="178">
        <v>0</v>
      </c>
      <c r="O15" s="178">
        <v>0</v>
      </c>
      <c r="P15" s="178"/>
      <c r="Q15" s="180">
        <v>0</v>
      </c>
      <c r="R15" s="180">
        <v>0</v>
      </c>
      <c r="S15" s="180">
        <v>0</v>
      </c>
      <c r="T15" s="180">
        <v>0</v>
      </c>
      <c r="U15" s="180">
        <v>0</v>
      </c>
      <c r="V15" s="178"/>
      <c r="W15" s="178"/>
      <c r="X15" s="178"/>
      <c r="Y15" s="178"/>
      <c r="Z15" s="78">
        <v>0</v>
      </c>
      <c r="AA15" s="78">
        <v>0</v>
      </c>
      <c r="AB15" s="140">
        <v>0</v>
      </c>
      <c r="AC15" s="140">
        <v>0</v>
      </c>
      <c r="AD15" s="78">
        <v>0</v>
      </c>
      <c r="AE15" s="78">
        <v>0</v>
      </c>
      <c r="AF15" s="78">
        <v>0</v>
      </c>
      <c r="AG15" s="78">
        <v>0</v>
      </c>
      <c r="AH15" s="181">
        <v>0</v>
      </c>
      <c r="AI15" s="178"/>
    </row>
    <row r="16" spans="1:35" s="182" customFormat="1" x14ac:dyDescent="0.25">
      <c r="A16" s="178"/>
      <c r="B16" s="179" t="s">
        <v>40</v>
      </c>
      <c r="C16" s="178"/>
      <c r="D16" s="178"/>
      <c r="E16" s="178"/>
      <c r="F16" s="178"/>
      <c r="G16" s="178">
        <v>0</v>
      </c>
      <c r="H16" s="178">
        <v>0</v>
      </c>
      <c r="I16" s="178">
        <v>0</v>
      </c>
      <c r="J16" s="178">
        <v>0</v>
      </c>
      <c r="K16" s="178">
        <v>0</v>
      </c>
      <c r="L16" s="178">
        <v>0</v>
      </c>
      <c r="M16" s="178">
        <v>0</v>
      </c>
      <c r="N16" s="178">
        <v>0</v>
      </c>
      <c r="O16" s="178">
        <v>0</v>
      </c>
      <c r="P16" s="178"/>
      <c r="Q16" s="180">
        <v>5.8999999999999995</v>
      </c>
      <c r="R16" s="180">
        <v>0.41299999999999998</v>
      </c>
      <c r="S16" s="180">
        <v>4.72</v>
      </c>
      <c r="T16" s="180">
        <v>0.23599999999999999</v>
      </c>
      <c r="U16" s="180">
        <v>0.53099999999999992</v>
      </c>
      <c r="V16" s="178"/>
      <c r="W16" s="178"/>
      <c r="X16" s="178"/>
      <c r="Y16" s="178"/>
      <c r="Z16" s="78">
        <v>0</v>
      </c>
      <c r="AA16" s="78">
        <v>0</v>
      </c>
      <c r="AB16" s="140">
        <v>0</v>
      </c>
      <c r="AC16" s="140">
        <v>0</v>
      </c>
      <c r="AD16" s="78">
        <v>0</v>
      </c>
      <c r="AE16" s="78">
        <v>0</v>
      </c>
      <c r="AF16" s="78">
        <v>0</v>
      </c>
      <c r="AG16" s="78">
        <v>0</v>
      </c>
      <c r="AH16" s="181">
        <v>0</v>
      </c>
      <c r="AI16" s="178"/>
    </row>
    <row r="17" spans="1:35" x14ac:dyDescent="0.25">
      <c r="A17" s="175" t="s">
        <v>41</v>
      </c>
      <c r="B17" s="183" t="str">
        <f>'[1] 1.4 Минэнерго '!B25</f>
        <v>Создание систем противоаварийной и режимной автоматики</v>
      </c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84">
        <v>0</v>
      </c>
      <c r="R17" s="185">
        <v>0</v>
      </c>
      <c r="S17" s="185">
        <v>0</v>
      </c>
      <c r="T17" s="185">
        <v>0</v>
      </c>
      <c r="U17" s="185">
        <v>0</v>
      </c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86"/>
      <c r="AH17" s="184"/>
      <c r="AI17" s="184"/>
    </row>
    <row r="18" spans="1:35" x14ac:dyDescent="0.25">
      <c r="A18" s="175" t="s">
        <v>43</v>
      </c>
      <c r="B18" s="183" t="str">
        <f>'[1] 1.4 Минэнерго '!B26</f>
        <v xml:space="preserve">Создание систем телемеханики  и связи </v>
      </c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84">
        <f>Q19</f>
        <v>36.751908299999997</v>
      </c>
      <c r="R18" s="184">
        <f>R19</f>
        <v>2.2051144979999999</v>
      </c>
      <c r="S18" s="184">
        <f>S19</f>
        <v>18.375954149999998</v>
      </c>
      <c r="T18" s="184">
        <f>T19</f>
        <v>11.025572489999998</v>
      </c>
      <c r="U18" s="184">
        <f>U19</f>
        <v>5.1452671619999997</v>
      </c>
      <c r="V18" s="175"/>
      <c r="W18" s="175"/>
      <c r="X18" s="175"/>
      <c r="Y18" s="175"/>
      <c r="Z18" s="175"/>
      <c r="AA18" s="175"/>
      <c r="AB18" s="175"/>
      <c r="AC18" s="175"/>
      <c r="AD18" s="175"/>
      <c r="AE18" s="175"/>
      <c r="AF18" s="175"/>
      <c r="AG18" s="186"/>
      <c r="AH18" s="143"/>
      <c r="AI18" s="143"/>
    </row>
    <row r="19" spans="1:35" s="182" customFormat="1" ht="31.5" x14ac:dyDescent="0.25">
      <c r="A19" s="178"/>
      <c r="B19" s="179" t="s">
        <v>45</v>
      </c>
      <c r="C19" s="178"/>
      <c r="D19" s="178"/>
      <c r="E19" s="178"/>
      <c r="F19" s="178"/>
      <c r="G19" s="178">
        <v>0</v>
      </c>
      <c r="H19" s="178">
        <v>0</v>
      </c>
      <c r="I19" s="178">
        <v>0</v>
      </c>
      <c r="J19" s="178">
        <v>0</v>
      </c>
      <c r="K19" s="178">
        <v>0</v>
      </c>
      <c r="L19" s="178">
        <v>0</v>
      </c>
      <c r="M19" s="178">
        <v>0</v>
      </c>
      <c r="N19" s="178">
        <v>0</v>
      </c>
      <c r="O19" s="178">
        <v>0</v>
      </c>
      <c r="P19" s="178"/>
      <c r="Q19" s="180">
        <v>36.751908299999997</v>
      </c>
      <c r="R19" s="180">
        <v>2.2051144979999999</v>
      </c>
      <c r="S19" s="180">
        <v>18.375954149999998</v>
      </c>
      <c r="T19" s="180">
        <v>11.025572489999998</v>
      </c>
      <c r="U19" s="180">
        <v>5.1452671619999997</v>
      </c>
      <c r="V19" s="178"/>
      <c r="W19" s="178"/>
      <c r="X19" s="178"/>
      <c r="Y19" s="178"/>
      <c r="Z19" s="78">
        <v>0</v>
      </c>
      <c r="AA19" s="78">
        <v>0</v>
      </c>
      <c r="AB19" s="140">
        <v>0</v>
      </c>
      <c r="AC19" s="140">
        <v>0</v>
      </c>
      <c r="AD19" s="78">
        <v>0</v>
      </c>
      <c r="AE19" s="78">
        <v>0</v>
      </c>
      <c r="AF19" s="78">
        <v>0</v>
      </c>
      <c r="AG19" s="78">
        <v>0</v>
      </c>
      <c r="AH19" s="181">
        <v>0</v>
      </c>
      <c r="AI19" s="178"/>
    </row>
    <row r="20" spans="1:35" ht="31.5" x14ac:dyDescent="0.25">
      <c r="A20" s="175" t="s">
        <v>47</v>
      </c>
      <c r="B20" s="183" t="str">
        <f>'[1] 1.4 Минэнерго '!B28</f>
        <v>Установка устройств регулирования напряжения и компенсации реактивной мощности</v>
      </c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84">
        <v>0</v>
      </c>
      <c r="R20" s="185">
        <v>0</v>
      </c>
      <c r="S20" s="185">
        <v>0</v>
      </c>
      <c r="T20" s="185">
        <v>0</v>
      </c>
      <c r="U20" s="185">
        <v>0</v>
      </c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86"/>
      <c r="AH20" s="184"/>
      <c r="AI20" s="175"/>
    </row>
    <row r="21" spans="1:35" x14ac:dyDescent="0.25">
      <c r="A21" s="175" t="s">
        <v>49</v>
      </c>
      <c r="B21" s="183" t="str">
        <f>'[1] 1.4 Минэнерго '!B29</f>
        <v xml:space="preserve">Прочее </v>
      </c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4">
        <f>SUM(Q22:Q26)</f>
        <v>17.038722630999999</v>
      </c>
      <c r="R21" s="184">
        <f>SUM(R22:R26)</f>
        <v>1.1927105841700003</v>
      </c>
      <c r="S21" s="184">
        <f>SUM(S22:S26)</f>
        <v>13.6309781048</v>
      </c>
      <c r="T21" s="184">
        <f>SUM(T22:T26)</f>
        <v>0.68154890524000011</v>
      </c>
      <c r="U21" s="184">
        <f>SUM(U22:U26)</f>
        <v>1.5334850367900001</v>
      </c>
      <c r="V21" s="187"/>
      <c r="W21" s="187"/>
      <c r="X21" s="187"/>
      <c r="Y21" s="187"/>
      <c r="Z21" s="187"/>
      <c r="AA21" s="187"/>
      <c r="AB21" s="187"/>
      <c r="AC21" s="187"/>
      <c r="AD21" s="188"/>
      <c r="AE21" s="188"/>
      <c r="AF21" s="188"/>
      <c r="AG21" s="188"/>
      <c r="AH21" s="189"/>
      <c r="AI21" s="187"/>
    </row>
    <row r="22" spans="1:35" s="182" customFormat="1" x14ac:dyDescent="0.25">
      <c r="A22" s="178"/>
      <c r="B22" s="179" t="s">
        <v>51</v>
      </c>
      <c r="C22" s="178"/>
      <c r="D22" s="178"/>
      <c r="E22" s="178"/>
      <c r="F22" s="178"/>
      <c r="G22" s="178">
        <v>0</v>
      </c>
      <c r="H22" s="178">
        <v>0</v>
      </c>
      <c r="I22" s="178">
        <v>0</v>
      </c>
      <c r="J22" s="178">
        <v>0</v>
      </c>
      <c r="K22" s="178">
        <v>0</v>
      </c>
      <c r="L22" s="178">
        <v>0</v>
      </c>
      <c r="M22" s="178">
        <v>0</v>
      </c>
      <c r="N22" s="178">
        <v>0</v>
      </c>
      <c r="O22" s="178">
        <v>0</v>
      </c>
      <c r="P22" s="178"/>
      <c r="Q22" s="180">
        <v>0</v>
      </c>
      <c r="R22" s="180">
        <v>0</v>
      </c>
      <c r="S22" s="180">
        <v>0</v>
      </c>
      <c r="T22" s="180">
        <v>0</v>
      </c>
      <c r="U22" s="180">
        <v>0</v>
      </c>
      <c r="V22" s="178"/>
      <c r="W22" s="178"/>
      <c r="X22" s="178"/>
      <c r="Y22" s="178"/>
      <c r="Z22" s="78">
        <v>0</v>
      </c>
      <c r="AA22" s="78">
        <v>0</v>
      </c>
      <c r="AB22" s="140">
        <v>0</v>
      </c>
      <c r="AC22" s="140">
        <v>0</v>
      </c>
      <c r="AD22" s="78">
        <v>0</v>
      </c>
      <c r="AE22" s="78">
        <v>0</v>
      </c>
      <c r="AF22" s="78">
        <v>0</v>
      </c>
      <c r="AG22" s="78">
        <v>0</v>
      </c>
      <c r="AH22" s="181">
        <v>0</v>
      </c>
      <c r="AI22" s="178"/>
    </row>
    <row r="23" spans="1:35" s="182" customFormat="1" x14ac:dyDescent="0.25">
      <c r="A23" s="178"/>
      <c r="B23" s="179" t="s">
        <v>52</v>
      </c>
      <c r="C23" s="178"/>
      <c r="D23" s="178"/>
      <c r="E23" s="178"/>
      <c r="F23" s="178"/>
      <c r="G23" s="178">
        <v>0</v>
      </c>
      <c r="H23" s="178">
        <v>0</v>
      </c>
      <c r="I23" s="178">
        <v>0</v>
      </c>
      <c r="J23" s="178">
        <v>0</v>
      </c>
      <c r="K23" s="178">
        <v>0</v>
      </c>
      <c r="L23" s="178">
        <v>0</v>
      </c>
      <c r="M23" s="178">
        <v>0</v>
      </c>
      <c r="N23" s="178">
        <v>0</v>
      </c>
      <c r="O23" s="178">
        <v>0</v>
      </c>
      <c r="P23" s="178"/>
      <c r="Q23" s="180">
        <v>1.77</v>
      </c>
      <c r="R23" s="180">
        <v>0.12390000000000001</v>
      </c>
      <c r="S23" s="180">
        <v>1.4160000000000001</v>
      </c>
      <c r="T23" s="180">
        <v>7.0800000000000002E-2</v>
      </c>
      <c r="U23" s="180">
        <v>0.1593</v>
      </c>
      <c r="V23" s="178"/>
      <c r="W23" s="178"/>
      <c r="X23" s="178"/>
      <c r="Y23" s="178"/>
      <c r="Z23" s="78">
        <v>0</v>
      </c>
      <c r="AA23" s="78">
        <v>0</v>
      </c>
      <c r="AB23" s="140">
        <v>0</v>
      </c>
      <c r="AC23" s="140">
        <v>0</v>
      </c>
      <c r="AD23" s="78">
        <v>0</v>
      </c>
      <c r="AE23" s="78">
        <v>0</v>
      </c>
      <c r="AF23" s="78">
        <v>0</v>
      </c>
      <c r="AG23" s="78">
        <v>0</v>
      </c>
      <c r="AH23" s="181">
        <v>0</v>
      </c>
      <c r="AI23" s="178"/>
    </row>
    <row r="24" spans="1:35" s="182" customFormat="1" ht="31.5" x14ac:dyDescent="0.25">
      <c r="A24" s="178"/>
      <c r="B24" s="179" t="s">
        <v>53</v>
      </c>
      <c r="C24" s="178"/>
      <c r="D24" s="178"/>
      <c r="E24" s="178"/>
      <c r="F24" s="178"/>
      <c r="G24" s="178">
        <v>0</v>
      </c>
      <c r="H24" s="178">
        <v>0</v>
      </c>
      <c r="I24" s="178">
        <v>0</v>
      </c>
      <c r="J24" s="178">
        <v>0</v>
      </c>
      <c r="K24" s="178">
        <v>0</v>
      </c>
      <c r="L24" s="178">
        <v>0</v>
      </c>
      <c r="M24" s="178">
        <v>0</v>
      </c>
      <c r="N24" s="178">
        <v>0</v>
      </c>
      <c r="O24" s="178">
        <v>0</v>
      </c>
      <c r="P24" s="178"/>
      <c r="Q24" s="180">
        <v>0.63144632000000023</v>
      </c>
      <c r="R24" s="180">
        <v>4.4201242400000021E-2</v>
      </c>
      <c r="S24" s="180">
        <v>0.50515705600000016</v>
      </c>
      <c r="T24" s="180">
        <v>2.5257852800000008E-2</v>
      </c>
      <c r="U24" s="180">
        <v>5.6830168800000018E-2</v>
      </c>
      <c r="V24" s="178"/>
      <c r="W24" s="178"/>
      <c r="X24" s="178"/>
      <c r="Y24" s="178"/>
      <c r="Z24" s="78">
        <v>0</v>
      </c>
      <c r="AA24" s="78">
        <v>0</v>
      </c>
      <c r="AB24" s="140">
        <v>0</v>
      </c>
      <c r="AC24" s="140">
        <v>0</v>
      </c>
      <c r="AD24" s="78" t="s">
        <v>159</v>
      </c>
      <c r="AE24" s="78">
        <v>15</v>
      </c>
      <c r="AF24" s="78" t="s">
        <v>160</v>
      </c>
      <c r="AG24" s="78" t="s">
        <v>161</v>
      </c>
      <c r="AH24" s="181">
        <v>11.6</v>
      </c>
      <c r="AI24" s="178"/>
    </row>
    <row r="25" spans="1:35" s="182" customFormat="1" ht="31.5" x14ac:dyDescent="0.25">
      <c r="A25" s="178"/>
      <c r="B25" s="179" t="s">
        <v>54</v>
      </c>
      <c r="C25" s="178"/>
      <c r="D25" s="178"/>
      <c r="E25" s="178"/>
      <c r="F25" s="178"/>
      <c r="G25" s="178">
        <v>0</v>
      </c>
      <c r="H25" s="178">
        <v>0</v>
      </c>
      <c r="I25" s="178">
        <v>0</v>
      </c>
      <c r="J25" s="178">
        <v>0</v>
      </c>
      <c r="K25" s="178">
        <v>0</v>
      </c>
      <c r="L25" s="178">
        <v>0</v>
      </c>
      <c r="M25" s="178">
        <v>0</v>
      </c>
      <c r="N25" s="178">
        <v>0</v>
      </c>
      <c r="O25" s="178">
        <v>0</v>
      </c>
      <c r="P25" s="178"/>
      <c r="Q25" s="180">
        <v>4.0018286110000005</v>
      </c>
      <c r="R25" s="180">
        <v>0.28012800277000005</v>
      </c>
      <c r="S25" s="180">
        <v>3.2014628888000005</v>
      </c>
      <c r="T25" s="180">
        <v>0.16007314444000004</v>
      </c>
      <c r="U25" s="180">
        <v>0.36016457499000004</v>
      </c>
      <c r="V25" s="178"/>
      <c r="W25" s="178"/>
      <c r="X25" s="178"/>
      <c r="Y25" s="178"/>
      <c r="Z25" s="78">
        <v>0</v>
      </c>
      <c r="AA25" s="78">
        <v>0</v>
      </c>
      <c r="AB25" s="140">
        <v>0</v>
      </c>
      <c r="AC25" s="140">
        <v>0</v>
      </c>
      <c r="AD25" s="78" t="s">
        <v>159</v>
      </c>
      <c r="AE25" s="78">
        <v>15</v>
      </c>
      <c r="AF25" s="78" t="s">
        <v>162</v>
      </c>
      <c r="AG25" s="78" t="s">
        <v>163</v>
      </c>
      <c r="AH25" s="181">
        <v>44.45</v>
      </c>
      <c r="AI25" s="178"/>
    </row>
    <row r="26" spans="1:35" s="182" customFormat="1" ht="31.5" x14ac:dyDescent="0.25">
      <c r="A26" s="178"/>
      <c r="B26" s="179" t="s">
        <v>55</v>
      </c>
      <c r="C26" s="178"/>
      <c r="D26" s="178"/>
      <c r="E26" s="178"/>
      <c r="F26" s="178"/>
      <c r="G26" s="178">
        <v>0</v>
      </c>
      <c r="H26" s="178">
        <v>0</v>
      </c>
      <c r="I26" s="178">
        <v>0</v>
      </c>
      <c r="J26" s="178">
        <v>0</v>
      </c>
      <c r="K26" s="178">
        <v>0</v>
      </c>
      <c r="L26" s="178">
        <v>0</v>
      </c>
      <c r="M26" s="178">
        <v>0</v>
      </c>
      <c r="N26" s="178">
        <v>0</v>
      </c>
      <c r="O26" s="178">
        <v>0</v>
      </c>
      <c r="P26" s="178"/>
      <c r="Q26" s="180">
        <v>10.6354477</v>
      </c>
      <c r="R26" s="180">
        <v>0.74448133900000013</v>
      </c>
      <c r="S26" s="180">
        <v>8.5083581600000002</v>
      </c>
      <c r="T26" s="180">
        <v>0.42541790800000001</v>
      </c>
      <c r="U26" s="180">
        <v>0.95719029300000003</v>
      </c>
      <c r="V26" s="178"/>
      <c r="W26" s="178"/>
      <c r="X26" s="178"/>
      <c r="Y26" s="178"/>
      <c r="Z26" s="78" t="s">
        <v>159</v>
      </c>
      <c r="AA26" s="78">
        <v>15</v>
      </c>
      <c r="AB26" s="140" t="s">
        <v>164</v>
      </c>
      <c r="AC26" s="140">
        <v>8</v>
      </c>
      <c r="AD26" s="78">
        <v>0</v>
      </c>
      <c r="AE26" s="78">
        <v>0</v>
      </c>
      <c r="AF26" s="78">
        <v>0</v>
      </c>
      <c r="AG26" s="78">
        <v>0</v>
      </c>
      <c r="AH26" s="181">
        <v>0</v>
      </c>
      <c r="AI26" s="178"/>
    </row>
    <row r="27" spans="1:35" x14ac:dyDescent="0.25">
      <c r="A27" s="175" t="s">
        <v>56</v>
      </c>
      <c r="B27" s="183" t="str">
        <f>'[1] 1.4 Минэнерго '!B34</f>
        <v>Новое строительство</v>
      </c>
      <c r="C27" s="175"/>
      <c r="D27" s="175"/>
      <c r="E27" s="175"/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175"/>
      <c r="Q27" s="184">
        <f>Q28+Q29</f>
        <v>309.67577362399999</v>
      </c>
      <c r="R27" s="184">
        <f>R28+R29</f>
        <v>11.661617221870001</v>
      </c>
      <c r="S27" s="184">
        <f>S28+S29</f>
        <v>247.00858307780001</v>
      </c>
      <c r="T27" s="184">
        <f>T28+T29</f>
        <v>22.324823063639997</v>
      </c>
      <c r="U27" s="184">
        <f>U28+U29</f>
        <v>28.680750260690004</v>
      </c>
      <c r="V27" s="175"/>
      <c r="W27" s="175"/>
      <c r="X27" s="175"/>
      <c r="Y27" s="175"/>
      <c r="Z27" s="175"/>
      <c r="AA27" s="175"/>
      <c r="AB27" s="186"/>
      <c r="AC27" s="143"/>
      <c r="AD27" s="175"/>
      <c r="AE27" s="175"/>
      <c r="AF27" s="175"/>
      <c r="AG27" s="175"/>
      <c r="AH27" s="190"/>
      <c r="AI27" s="175"/>
    </row>
    <row r="28" spans="1:35" x14ac:dyDescent="0.25">
      <c r="A28" s="191" t="s">
        <v>58</v>
      </c>
      <c r="B28" s="183" t="str">
        <f>'[1] 1.4 Минэнерго '!B35</f>
        <v>Энергосбережение и повышение энергетической эффективности</v>
      </c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84">
        <v>0</v>
      </c>
      <c r="R28" s="143">
        <v>0</v>
      </c>
      <c r="S28" s="143">
        <v>0</v>
      </c>
      <c r="T28" s="143">
        <v>0</v>
      </c>
      <c r="U28" s="143">
        <v>0</v>
      </c>
      <c r="V28" s="175"/>
      <c r="W28" s="175"/>
      <c r="X28" s="175"/>
      <c r="Y28" s="175"/>
      <c r="Z28" s="175"/>
      <c r="AA28" s="175"/>
      <c r="AB28" s="186"/>
      <c r="AC28" s="143"/>
      <c r="AD28" s="175"/>
      <c r="AE28" s="175"/>
      <c r="AF28" s="175"/>
      <c r="AG28" s="175"/>
      <c r="AH28" s="190"/>
      <c r="AI28" s="175"/>
    </row>
    <row r="29" spans="1:35" x14ac:dyDescent="0.25">
      <c r="A29" s="191" t="s">
        <v>59</v>
      </c>
      <c r="B29" s="183" t="str">
        <f>'[1] 1.4 Минэнерго '!B36</f>
        <v>Прочее новое строительство</v>
      </c>
      <c r="C29" s="175"/>
      <c r="D29" s="175"/>
      <c r="E29" s="175"/>
      <c r="F29" s="175"/>
      <c r="G29" s="175"/>
      <c r="H29" s="175"/>
      <c r="I29" s="175"/>
      <c r="J29" s="175"/>
      <c r="K29" s="175"/>
      <c r="L29" s="175"/>
      <c r="M29" s="175"/>
      <c r="N29" s="175"/>
      <c r="O29" s="175"/>
      <c r="P29" s="175"/>
      <c r="Q29" s="184">
        <f>SUM(Q30:Q62)</f>
        <v>309.67577362399999</v>
      </c>
      <c r="R29" s="184">
        <f>SUM(R30:R62)</f>
        <v>11.661617221870001</v>
      </c>
      <c r="S29" s="184">
        <f>SUM(S30:S62)</f>
        <v>247.00858307780001</v>
      </c>
      <c r="T29" s="184">
        <f>SUM(T30:T62)</f>
        <v>22.324823063639997</v>
      </c>
      <c r="U29" s="184">
        <f>SUM(U30:U62)</f>
        <v>28.680750260690004</v>
      </c>
      <c r="V29" s="175"/>
      <c r="W29" s="175"/>
      <c r="X29" s="175"/>
      <c r="Y29" s="175"/>
      <c r="Z29" s="175"/>
      <c r="AA29" s="175"/>
      <c r="AB29" s="186"/>
      <c r="AC29" s="143"/>
      <c r="AD29" s="175"/>
      <c r="AE29" s="175"/>
      <c r="AF29" s="175"/>
      <c r="AG29" s="175"/>
      <c r="AH29" s="190"/>
      <c r="AI29" s="175"/>
    </row>
    <row r="30" spans="1:35" s="182" customFormat="1" ht="31.5" x14ac:dyDescent="0.25">
      <c r="A30" s="178"/>
      <c r="B30" s="179" t="s">
        <v>61</v>
      </c>
      <c r="C30" s="178"/>
      <c r="D30" s="178"/>
      <c r="E30" s="178"/>
      <c r="F30" s="178"/>
      <c r="G30" s="178">
        <v>0</v>
      </c>
      <c r="H30" s="178">
        <v>0</v>
      </c>
      <c r="I30" s="178">
        <v>0</v>
      </c>
      <c r="J30" s="178">
        <v>0</v>
      </c>
      <c r="K30" s="178">
        <v>0</v>
      </c>
      <c r="L30" s="178">
        <v>0</v>
      </c>
      <c r="M30" s="178">
        <v>0</v>
      </c>
      <c r="N30" s="178">
        <v>0</v>
      </c>
      <c r="O30" s="178">
        <v>0</v>
      </c>
      <c r="P30" s="178"/>
      <c r="Q30" s="180">
        <v>40.517232249999992</v>
      </c>
      <c r="R30" s="180">
        <v>2.8362062574999998</v>
      </c>
      <c r="S30" s="180">
        <v>32.413785799999992</v>
      </c>
      <c r="T30" s="180">
        <v>1.6206892899999996</v>
      </c>
      <c r="U30" s="180">
        <v>3.6465509024999991</v>
      </c>
      <c r="V30" s="178"/>
      <c r="W30" s="178"/>
      <c r="X30" s="178"/>
      <c r="Y30" s="178"/>
      <c r="Z30" s="78">
        <v>2015</v>
      </c>
      <c r="AA30" s="78">
        <v>15</v>
      </c>
      <c r="AB30" s="140">
        <v>2</v>
      </c>
      <c r="AC30" s="140">
        <v>25</v>
      </c>
      <c r="AD30" s="78">
        <v>0</v>
      </c>
      <c r="AE30" s="78">
        <v>0</v>
      </c>
      <c r="AF30" s="78">
        <v>0</v>
      </c>
      <c r="AG30" s="78">
        <v>0</v>
      </c>
      <c r="AH30" s="181">
        <v>0</v>
      </c>
      <c r="AI30" s="178"/>
    </row>
    <row r="31" spans="1:35" s="182" customFormat="1" ht="63" x14ac:dyDescent="0.25">
      <c r="A31" s="178"/>
      <c r="B31" s="179" t="s">
        <v>62</v>
      </c>
      <c r="C31" s="178"/>
      <c r="D31" s="178"/>
      <c r="E31" s="178"/>
      <c r="F31" s="178"/>
      <c r="G31" s="178">
        <v>0</v>
      </c>
      <c r="H31" s="178">
        <v>0</v>
      </c>
      <c r="I31" s="178">
        <v>0</v>
      </c>
      <c r="J31" s="178">
        <v>0</v>
      </c>
      <c r="K31" s="178">
        <v>0</v>
      </c>
      <c r="L31" s="178">
        <v>0</v>
      </c>
      <c r="M31" s="178">
        <v>0</v>
      </c>
      <c r="N31" s="178">
        <v>0</v>
      </c>
      <c r="O31" s="178">
        <v>0</v>
      </c>
      <c r="P31" s="178"/>
      <c r="Q31" s="180">
        <v>29.420199999999994</v>
      </c>
      <c r="R31" s="180">
        <v>1.1768079999999999</v>
      </c>
      <c r="S31" s="180">
        <v>9.7086659999999991</v>
      </c>
      <c r="T31" s="180">
        <v>17.299077599999997</v>
      </c>
      <c r="U31" s="180">
        <v>1.2356483999999999</v>
      </c>
      <c r="V31" s="178"/>
      <c r="W31" s="178"/>
      <c r="X31" s="178"/>
      <c r="Y31" s="178"/>
      <c r="Z31" s="78">
        <v>2017</v>
      </c>
      <c r="AA31" s="78">
        <v>15</v>
      </c>
      <c r="AB31" s="140">
        <v>2</v>
      </c>
      <c r="AC31" s="140">
        <v>16</v>
      </c>
      <c r="AD31" s="78">
        <v>0</v>
      </c>
      <c r="AE31" s="78">
        <v>0</v>
      </c>
      <c r="AF31" s="78">
        <v>0</v>
      </c>
      <c r="AG31" s="78">
        <v>0</v>
      </c>
      <c r="AH31" s="181">
        <v>0</v>
      </c>
      <c r="AI31" s="178"/>
    </row>
    <row r="32" spans="1:35" s="182" customFormat="1" ht="78.75" x14ac:dyDescent="0.25">
      <c r="A32" s="178"/>
      <c r="B32" s="179" t="s">
        <v>63</v>
      </c>
      <c r="C32" s="178"/>
      <c r="D32" s="178"/>
      <c r="E32" s="178"/>
      <c r="F32" s="178"/>
      <c r="G32" s="178">
        <v>0</v>
      </c>
      <c r="H32" s="178">
        <v>0</v>
      </c>
      <c r="I32" s="178">
        <v>0</v>
      </c>
      <c r="J32" s="178">
        <v>0</v>
      </c>
      <c r="K32" s="178">
        <v>0</v>
      </c>
      <c r="L32" s="178">
        <v>0</v>
      </c>
      <c r="M32" s="178">
        <v>0</v>
      </c>
      <c r="N32" s="178">
        <v>0</v>
      </c>
      <c r="O32" s="178">
        <v>0</v>
      </c>
      <c r="P32" s="178"/>
      <c r="Q32" s="180">
        <v>19.756345122999999</v>
      </c>
      <c r="R32" s="180">
        <v>1.5597738254999998</v>
      </c>
      <c r="S32" s="180">
        <v>15.596948255000001</v>
      </c>
      <c r="T32" s="180">
        <v>0</v>
      </c>
      <c r="U32" s="180">
        <v>2.5996230424999998</v>
      </c>
      <c r="V32" s="178"/>
      <c r="W32" s="178"/>
      <c r="X32" s="178"/>
      <c r="Y32" s="178"/>
      <c r="Z32" s="78">
        <v>0</v>
      </c>
      <c r="AA32" s="78">
        <v>0</v>
      </c>
      <c r="AB32" s="140">
        <v>0</v>
      </c>
      <c r="AC32" s="140">
        <v>0</v>
      </c>
      <c r="AD32" s="78">
        <v>2020</v>
      </c>
      <c r="AE32" s="78">
        <v>15</v>
      </c>
      <c r="AF32" s="78" t="s">
        <v>165</v>
      </c>
      <c r="AG32" s="78" t="s">
        <v>166</v>
      </c>
      <c r="AH32" s="181">
        <v>2.4</v>
      </c>
      <c r="AI32" s="178"/>
    </row>
    <row r="33" spans="1:35" s="182" customFormat="1" ht="78.75" x14ac:dyDescent="0.25">
      <c r="A33" s="178"/>
      <c r="B33" s="179" t="s">
        <v>64</v>
      </c>
      <c r="C33" s="178"/>
      <c r="D33" s="178"/>
      <c r="E33" s="178"/>
      <c r="F33" s="178"/>
      <c r="G33" s="178">
        <v>0</v>
      </c>
      <c r="H33" s="178">
        <v>0</v>
      </c>
      <c r="I33" s="178">
        <v>0</v>
      </c>
      <c r="J33" s="178">
        <v>0</v>
      </c>
      <c r="K33" s="178">
        <v>0</v>
      </c>
      <c r="L33" s="178">
        <v>0</v>
      </c>
      <c r="M33" s="178">
        <v>0</v>
      </c>
      <c r="N33" s="178">
        <v>0</v>
      </c>
      <c r="O33" s="178">
        <v>0</v>
      </c>
      <c r="P33" s="178"/>
      <c r="Q33" s="180">
        <v>1.6464239099999998</v>
      </c>
      <c r="R33" s="180">
        <v>0.12998083499999999</v>
      </c>
      <c r="S33" s="180">
        <v>1.2998083499999997</v>
      </c>
      <c r="T33" s="180">
        <v>0</v>
      </c>
      <c r="U33" s="180">
        <v>0.21663472499999997</v>
      </c>
      <c r="V33" s="178"/>
      <c r="W33" s="178"/>
      <c r="X33" s="178"/>
      <c r="Y33" s="178"/>
      <c r="Z33" s="78">
        <v>0</v>
      </c>
      <c r="AA33" s="78">
        <v>0</v>
      </c>
      <c r="AB33" s="140">
        <v>0</v>
      </c>
      <c r="AC33" s="140">
        <v>0</v>
      </c>
      <c r="AD33" s="78">
        <v>2020</v>
      </c>
      <c r="AE33" s="78">
        <v>15</v>
      </c>
      <c r="AF33" s="78" t="s">
        <v>167</v>
      </c>
      <c r="AG33" s="78" t="s">
        <v>166</v>
      </c>
      <c r="AH33" s="181">
        <v>0.2</v>
      </c>
      <c r="AI33" s="178"/>
    </row>
    <row r="34" spans="1:35" s="182" customFormat="1" ht="78.75" x14ac:dyDescent="0.25">
      <c r="A34" s="178"/>
      <c r="B34" s="179" t="s">
        <v>168</v>
      </c>
      <c r="C34" s="178"/>
      <c r="D34" s="178"/>
      <c r="E34" s="178"/>
      <c r="F34" s="178"/>
      <c r="G34" s="178">
        <v>0</v>
      </c>
      <c r="H34" s="178">
        <v>0</v>
      </c>
      <c r="I34" s="178">
        <v>0</v>
      </c>
      <c r="J34" s="178">
        <v>0</v>
      </c>
      <c r="K34" s="178">
        <v>0</v>
      </c>
      <c r="L34" s="178">
        <v>0</v>
      </c>
      <c r="M34" s="178">
        <v>0</v>
      </c>
      <c r="N34" s="178">
        <v>0</v>
      </c>
      <c r="O34" s="178">
        <v>0</v>
      </c>
      <c r="P34" s="178"/>
      <c r="Q34" s="180">
        <v>0</v>
      </c>
      <c r="R34" s="180">
        <v>0</v>
      </c>
      <c r="S34" s="180">
        <v>0</v>
      </c>
      <c r="T34" s="180">
        <v>0</v>
      </c>
      <c r="U34" s="180">
        <v>0</v>
      </c>
      <c r="V34" s="178"/>
      <c r="W34" s="178"/>
      <c r="X34" s="178"/>
      <c r="Y34" s="178"/>
      <c r="Z34" s="78">
        <v>0</v>
      </c>
      <c r="AA34" s="78">
        <v>0</v>
      </c>
      <c r="AB34" s="140">
        <v>0</v>
      </c>
      <c r="AC34" s="140">
        <v>0</v>
      </c>
      <c r="AD34" s="78">
        <v>2016</v>
      </c>
      <c r="AE34" s="78">
        <v>15</v>
      </c>
      <c r="AF34" s="78" t="s">
        <v>169</v>
      </c>
      <c r="AG34" s="78" t="s">
        <v>170</v>
      </c>
      <c r="AH34" s="181">
        <v>2.7970000000000002</v>
      </c>
      <c r="AI34" s="178"/>
    </row>
    <row r="35" spans="1:35" s="182" customFormat="1" ht="31.5" x14ac:dyDescent="0.25">
      <c r="A35" s="178"/>
      <c r="B35" s="179" t="s">
        <v>71</v>
      </c>
      <c r="C35" s="178"/>
      <c r="D35" s="178"/>
      <c r="E35" s="178"/>
      <c r="F35" s="178"/>
      <c r="G35" s="178">
        <v>0</v>
      </c>
      <c r="H35" s="178">
        <v>0</v>
      </c>
      <c r="I35" s="178">
        <v>0</v>
      </c>
      <c r="J35" s="178">
        <v>0</v>
      </c>
      <c r="K35" s="178">
        <v>0</v>
      </c>
      <c r="L35" s="178">
        <v>0</v>
      </c>
      <c r="M35" s="178">
        <v>0</v>
      </c>
      <c r="N35" s="178">
        <v>0</v>
      </c>
      <c r="O35" s="178">
        <v>0</v>
      </c>
      <c r="P35" s="178"/>
      <c r="Q35" s="180">
        <v>15.651999204000001</v>
      </c>
      <c r="R35" s="180">
        <v>1.0956399442800002</v>
      </c>
      <c r="S35" s="180">
        <v>12.521599363200002</v>
      </c>
      <c r="T35" s="180">
        <v>0.62607996816</v>
      </c>
      <c r="U35" s="180">
        <v>1.40867992836</v>
      </c>
      <c r="V35" s="178"/>
      <c r="W35" s="178"/>
      <c r="X35" s="178"/>
      <c r="Y35" s="178"/>
      <c r="Z35" s="78">
        <v>0</v>
      </c>
      <c r="AA35" s="78">
        <v>0</v>
      </c>
      <c r="AB35" s="140">
        <v>0</v>
      </c>
      <c r="AC35" s="140">
        <v>0</v>
      </c>
      <c r="AD35" s="78" t="s">
        <v>171</v>
      </c>
      <c r="AE35" s="78">
        <v>15</v>
      </c>
      <c r="AF35" s="78" t="s">
        <v>160</v>
      </c>
      <c r="AG35" s="78" t="s">
        <v>161</v>
      </c>
      <c r="AH35" s="181">
        <v>24.259999999999998</v>
      </c>
      <c r="AI35" s="178"/>
    </row>
    <row r="36" spans="1:35" s="182" customFormat="1" ht="31.5" x14ac:dyDescent="0.25">
      <c r="A36" s="178"/>
      <c r="B36" s="179" t="s">
        <v>72</v>
      </c>
      <c r="C36" s="178"/>
      <c r="D36" s="178"/>
      <c r="E36" s="178"/>
      <c r="F36" s="178"/>
      <c r="G36" s="178">
        <v>0</v>
      </c>
      <c r="H36" s="178">
        <v>0</v>
      </c>
      <c r="I36" s="178">
        <v>0</v>
      </c>
      <c r="J36" s="178">
        <v>0</v>
      </c>
      <c r="K36" s="178">
        <v>0</v>
      </c>
      <c r="L36" s="178">
        <v>0</v>
      </c>
      <c r="M36" s="178">
        <v>0</v>
      </c>
      <c r="N36" s="178">
        <v>0</v>
      </c>
      <c r="O36" s="178">
        <v>0</v>
      </c>
      <c r="P36" s="178"/>
      <c r="Q36" s="180">
        <v>0</v>
      </c>
      <c r="R36" s="180">
        <v>0</v>
      </c>
      <c r="S36" s="180">
        <v>0</v>
      </c>
      <c r="T36" s="180">
        <v>0</v>
      </c>
      <c r="U36" s="180">
        <v>0</v>
      </c>
      <c r="V36" s="178"/>
      <c r="W36" s="178"/>
      <c r="X36" s="178"/>
      <c r="Y36" s="178"/>
      <c r="Z36" s="78">
        <v>0</v>
      </c>
      <c r="AA36" s="78">
        <v>0</v>
      </c>
      <c r="AB36" s="140">
        <v>0</v>
      </c>
      <c r="AC36" s="140">
        <v>0</v>
      </c>
      <c r="AD36" s="78" t="s">
        <v>172</v>
      </c>
      <c r="AE36" s="78">
        <v>15</v>
      </c>
      <c r="AF36" s="78" t="s">
        <v>160</v>
      </c>
      <c r="AG36" s="78" t="s">
        <v>161</v>
      </c>
      <c r="AH36" s="181">
        <v>0.13</v>
      </c>
      <c r="AI36" s="178"/>
    </row>
    <row r="37" spans="1:35" s="182" customFormat="1" ht="31.5" x14ac:dyDescent="0.25">
      <c r="A37" s="178"/>
      <c r="B37" s="179" t="s">
        <v>73</v>
      </c>
      <c r="C37" s="178"/>
      <c r="D37" s="178"/>
      <c r="E37" s="178"/>
      <c r="F37" s="178"/>
      <c r="G37" s="178">
        <v>0</v>
      </c>
      <c r="H37" s="178">
        <v>0</v>
      </c>
      <c r="I37" s="178">
        <v>0</v>
      </c>
      <c r="J37" s="178">
        <v>0</v>
      </c>
      <c r="K37" s="178">
        <v>0</v>
      </c>
      <c r="L37" s="178">
        <v>0</v>
      </c>
      <c r="M37" s="178">
        <v>0</v>
      </c>
      <c r="N37" s="178">
        <v>0</v>
      </c>
      <c r="O37" s="178">
        <v>0</v>
      </c>
      <c r="P37" s="178"/>
      <c r="Q37" s="180">
        <v>0</v>
      </c>
      <c r="R37" s="180">
        <v>0</v>
      </c>
      <c r="S37" s="180">
        <v>0</v>
      </c>
      <c r="T37" s="180">
        <v>0</v>
      </c>
      <c r="U37" s="180">
        <v>0</v>
      </c>
      <c r="V37" s="178"/>
      <c r="W37" s="178"/>
      <c r="X37" s="178"/>
      <c r="Y37" s="178"/>
      <c r="Z37" s="78">
        <v>0</v>
      </c>
      <c r="AA37" s="78">
        <v>0</v>
      </c>
      <c r="AB37" s="140">
        <v>0</v>
      </c>
      <c r="AC37" s="140">
        <v>0</v>
      </c>
      <c r="AD37" s="78" t="s">
        <v>173</v>
      </c>
      <c r="AE37" s="78">
        <v>15</v>
      </c>
      <c r="AF37" s="78" t="s">
        <v>160</v>
      </c>
      <c r="AG37" s="78" t="s">
        <v>161</v>
      </c>
      <c r="AH37" s="181">
        <v>0.56000000000000005</v>
      </c>
      <c r="AI37" s="178"/>
    </row>
    <row r="38" spans="1:35" s="182" customFormat="1" ht="31.5" x14ac:dyDescent="0.25">
      <c r="A38" s="178"/>
      <c r="B38" s="179" t="s">
        <v>74</v>
      </c>
      <c r="C38" s="178"/>
      <c r="D38" s="178"/>
      <c r="E38" s="178"/>
      <c r="F38" s="178"/>
      <c r="G38" s="178">
        <v>0</v>
      </c>
      <c r="H38" s="178">
        <v>0</v>
      </c>
      <c r="I38" s="178">
        <v>0</v>
      </c>
      <c r="J38" s="178">
        <v>0</v>
      </c>
      <c r="K38" s="178">
        <v>0</v>
      </c>
      <c r="L38" s="178">
        <v>0</v>
      </c>
      <c r="M38" s="178">
        <v>0</v>
      </c>
      <c r="N38" s="178">
        <v>0</v>
      </c>
      <c r="O38" s="178">
        <v>0</v>
      </c>
      <c r="P38" s="178"/>
      <c r="Q38" s="180">
        <v>0</v>
      </c>
      <c r="R38" s="180">
        <v>0</v>
      </c>
      <c r="S38" s="180">
        <v>0</v>
      </c>
      <c r="T38" s="180">
        <v>0</v>
      </c>
      <c r="U38" s="180">
        <v>0</v>
      </c>
      <c r="V38" s="178"/>
      <c r="W38" s="178"/>
      <c r="X38" s="178"/>
      <c r="Y38" s="178"/>
      <c r="Z38" s="78">
        <v>0</v>
      </c>
      <c r="AA38" s="78">
        <v>0</v>
      </c>
      <c r="AB38" s="140">
        <v>0</v>
      </c>
      <c r="AC38" s="140">
        <v>0</v>
      </c>
      <c r="AD38" s="78" t="s">
        <v>174</v>
      </c>
      <c r="AE38" s="78">
        <v>15</v>
      </c>
      <c r="AF38" s="78" t="s">
        <v>160</v>
      </c>
      <c r="AG38" s="78" t="s">
        <v>161</v>
      </c>
      <c r="AH38" s="181">
        <v>0.5</v>
      </c>
      <c r="AI38" s="178"/>
    </row>
    <row r="39" spans="1:35" s="182" customFormat="1" ht="31.5" x14ac:dyDescent="0.25">
      <c r="A39" s="178"/>
      <c r="B39" s="179" t="s">
        <v>75</v>
      </c>
      <c r="C39" s="178"/>
      <c r="D39" s="178"/>
      <c r="E39" s="178"/>
      <c r="F39" s="178"/>
      <c r="G39" s="178">
        <v>0</v>
      </c>
      <c r="H39" s="178">
        <v>0</v>
      </c>
      <c r="I39" s="178">
        <v>0</v>
      </c>
      <c r="J39" s="178">
        <v>0</v>
      </c>
      <c r="K39" s="178">
        <v>0</v>
      </c>
      <c r="L39" s="178">
        <v>0</v>
      </c>
      <c r="M39" s="178">
        <v>0</v>
      </c>
      <c r="N39" s="178">
        <v>0</v>
      </c>
      <c r="O39" s="178">
        <v>0</v>
      </c>
      <c r="P39" s="178"/>
      <c r="Q39" s="180">
        <v>0</v>
      </c>
      <c r="R39" s="180">
        <v>0</v>
      </c>
      <c r="S39" s="180">
        <v>0</v>
      </c>
      <c r="T39" s="180">
        <v>0</v>
      </c>
      <c r="U39" s="180">
        <v>0</v>
      </c>
      <c r="V39" s="178"/>
      <c r="W39" s="178"/>
      <c r="X39" s="178"/>
      <c r="Y39" s="178"/>
      <c r="Z39" s="78">
        <v>0</v>
      </c>
      <c r="AA39" s="78">
        <v>0</v>
      </c>
      <c r="AB39" s="140">
        <v>0</v>
      </c>
      <c r="AC39" s="140">
        <v>0</v>
      </c>
      <c r="AD39" s="78" t="s">
        <v>175</v>
      </c>
      <c r="AE39" s="78">
        <v>15</v>
      </c>
      <c r="AF39" s="78" t="s">
        <v>160</v>
      </c>
      <c r="AG39" s="78" t="s">
        <v>161</v>
      </c>
      <c r="AH39" s="181">
        <v>2.0499999999999998</v>
      </c>
      <c r="AI39" s="178"/>
    </row>
    <row r="40" spans="1:35" s="182" customFormat="1" ht="31.5" x14ac:dyDescent="0.25">
      <c r="A40" s="178"/>
      <c r="B40" s="179" t="s">
        <v>76</v>
      </c>
      <c r="C40" s="178"/>
      <c r="D40" s="178"/>
      <c r="E40" s="178"/>
      <c r="F40" s="178"/>
      <c r="G40" s="178">
        <v>0</v>
      </c>
      <c r="H40" s="178">
        <v>0</v>
      </c>
      <c r="I40" s="178">
        <v>0</v>
      </c>
      <c r="J40" s="178">
        <v>0</v>
      </c>
      <c r="K40" s="178">
        <v>0</v>
      </c>
      <c r="L40" s="178">
        <v>0</v>
      </c>
      <c r="M40" s="178">
        <v>0</v>
      </c>
      <c r="N40" s="178">
        <v>0</v>
      </c>
      <c r="O40" s="178">
        <v>0</v>
      </c>
      <c r="P40" s="178"/>
      <c r="Q40" s="180">
        <v>40.943723866000006</v>
      </c>
      <c r="R40" s="180">
        <v>2.8660606706200009</v>
      </c>
      <c r="S40" s="180">
        <v>32.754979092800006</v>
      </c>
      <c r="T40" s="180">
        <v>1.6377489546400004</v>
      </c>
      <c r="U40" s="180">
        <v>3.6849351479400005</v>
      </c>
      <c r="V40" s="178"/>
      <c r="W40" s="178"/>
      <c r="X40" s="178"/>
      <c r="Y40" s="178"/>
      <c r="Z40" s="78">
        <v>0</v>
      </c>
      <c r="AA40" s="78">
        <v>0</v>
      </c>
      <c r="AB40" s="140">
        <v>0</v>
      </c>
      <c r="AC40" s="140">
        <v>0</v>
      </c>
      <c r="AD40" s="78" t="s">
        <v>171</v>
      </c>
      <c r="AE40" s="78">
        <v>15</v>
      </c>
      <c r="AF40" s="78" t="s">
        <v>162</v>
      </c>
      <c r="AG40" s="78" t="s">
        <v>163</v>
      </c>
      <c r="AH40" s="181">
        <v>89.09</v>
      </c>
      <c r="AI40" s="178"/>
    </row>
    <row r="41" spans="1:35" s="182" customFormat="1" ht="31.5" x14ac:dyDescent="0.25">
      <c r="A41" s="178"/>
      <c r="B41" s="179" t="s">
        <v>77</v>
      </c>
      <c r="C41" s="178"/>
      <c r="D41" s="178"/>
      <c r="E41" s="178"/>
      <c r="F41" s="178"/>
      <c r="G41" s="178">
        <v>0</v>
      </c>
      <c r="H41" s="178">
        <v>0</v>
      </c>
      <c r="I41" s="178">
        <v>0</v>
      </c>
      <c r="J41" s="178">
        <v>0</v>
      </c>
      <c r="K41" s="178">
        <v>0</v>
      </c>
      <c r="L41" s="178">
        <v>0</v>
      </c>
      <c r="M41" s="178">
        <v>0</v>
      </c>
      <c r="N41" s="178">
        <v>0</v>
      </c>
      <c r="O41" s="178">
        <v>0</v>
      </c>
      <c r="P41" s="178"/>
      <c r="Q41" s="180">
        <v>0</v>
      </c>
      <c r="R41" s="180">
        <v>0</v>
      </c>
      <c r="S41" s="180">
        <v>0</v>
      </c>
      <c r="T41" s="180">
        <v>0</v>
      </c>
      <c r="U41" s="180">
        <v>0</v>
      </c>
      <c r="V41" s="178"/>
      <c r="W41" s="178"/>
      <c r="X41" s="178"/>
      <c r="Y41" s="178"/>
      <c r="Z41" s="78">
        <v>0</v>
      </c>
      <c r="AA41" s="78">
        <v>0</v>
      </c>
      <c r="AB41" s="140">
        <v>0</v>
      </c>
      <c r="AC41" s="140">
        <v>0</v>
      </c>
      <c r="AD41" s="78">
        <v>2015</v>
      </c>
      <c r="AE41" s="78">
        <v>15</v>
      </c>
      <c r="AF41" s="78" t="s">
        <v>162</v>
      </c>
      <c r="AG41" s="78" t="s">
        <v>163</v>
      </c>
      <c r="AH41" s="181">
        <v>0.64</v>
      </c>
      <c r="AI41" s="178"/>
    </row>
    <row r="42" spans="1:35" s="182" customFormat="1" ht="31.5" x14ac:dyDescent="0.25">
      <c r="A42" s="178"/>
      <c r="B42" s="179" t="s">
        <v>78</v>
      </c>
      <c r="C42" s="178"/>
      <c r="D42" s="178"/>
      <c r="E42" s="178"/>
      <c r="F42" s="178"/>
      <c r="G42" s="178">
        <v>0</v>
      </c>
      <c r="H42" s="178">
        <v>0</v>
      </c>
      <c r="I42" s="178">
        <v>0</v>
      </c>
      <c r="J42" s="178">
        <v>0</v>
      </c>
      <c r="K42" s="178">
        <v>0</v>
      </c>
      <c r="L42" s="178">
        <v>0</v>
      </c>
      <c r="M42" s="178">
        <v>0</v>
      </c>
      <c r="N42" s="178">
        <v>0</v>
      </c>
      <c r="O42" s="178">
        <v>0</v>
      </c>
      <c r="P42" s="178"/>
      <c r="Q42" s="180">
        <v>0</v>
      </c>
      <c r="R42" s="180">
        <v>0</v>
      </c>
      <c r="S42" s="180">
        <v>0</v>
      </c>
      <c r="T42" s="180">
        <v>0</v>
      </c>
      <c r="U42" s="180">
        <v>0</v>
      </c>
      <c r="V42" s="178"/>
      <c r="W42" s="178"/>
      <c r="X42" s="178"/>
      <c r="Y42" s="178"/>
      <c r="Z42" s="78">
        <v>0</v>
      </c>
      <c r="AA42" s="78">
        <v>0</v>
      </c>
      <c r="AB42" s="140">
        <v>0</v>
      </c>
      <c r="AC42" s="140">
        <v>0</v>
      </c>
      <c r="AD42" s="78">
        <v>2015</v>
      </c>
      <c r="AE42" s="78">
        <v>15</v>
      </c>
      <c r="AF42" s="78" t="s">
        <v>162</v>
      </c>
      <c r="AG42" s="78" t="s">
        <v>163</v>
      </c>
      <c r="AH42" s="181">
        <v>0.37</v>
      </c>
      <c r="AI42" s="178"/>
    </row>
    <row r="43" spans="1:35" s="182" customFormat="1" ht="31.5" x14ac:dyDescent="0.25">
      <c r="A43" s="178"/>
      <c r="B43" s="179" t="s">
        <v>79</v>
      </c>
      <c r="C43" s="178"/>
      <c r="D43" s="178"/>
      <c r="E43" s="178"/>
      <c r="F43" s="178"/>
      <c r="G43" s="178">
        <v>0</v>
      </c>
      <c r="H43" s="178">
        <v>0</v>
      </c>
      <c r="I43" s="178">
        <v>0</v>
      </c>
      <c r="J43" s="178">
        <v>0</v>
      </c>
      <c r="K43" s="178">
        <v>0</v>
      </c>
      <c r="L43" s="178">
        <v>0</v>
      </c>
      <c r="M43" s="178">
        <v>0</v>
      </c>
      <c r="N43" s="178">
        <v>0</v>
      </c>
      <c r="O43" s="178">
        <v>0</v>
      </c>
      <c r="P43" s="178"/>
      <c r="Q43" s="180">
        <v>0</v>
      </c>
      <c r="R43" s="180">
        <v>0</v>
      </c>
      <c r="S43" s="180">
        <v>0</v>
      </c>
      <c r="T43" s="180">
        <v>0</v>
      </c>
      <c r="U43" s="180">
        <v>0</v>
      </c>
      <c r="V43" s="178"/>
      <c r="W43" s="178"/>
      <c r="X43" s="178"/>
      <c r="Y43" s="178"/>
      <c r="Z43" s="78">
        <v>0</v>
      </c>
      <c r="AA43" s="78">
        <v>0</v>
      </c>
      <c r="AB43" s="140">
        <v>0</v>
      </c>
      <c r="AC43" s="140">
        <v>0</v>
      </c>
      <c r="AD43" s="78">
        <v>2015</v>
      </c>
      <c r="AE43" s="78">
        <v>15</v>
      </c>
      <c r="AF43" s="78" t="s">
        <v>162</v>
      </c>
      <c r="AG43" s="78" t="s">
        <v>163</v>
      </c>
      <c r="AH43" s="181">
        <v>0.41</v>
      </c>
      <c r="AI43" s="178"/>
    </row>
    <row r="44" spans="1:35" s="182" customFormat="1" ht="31.5" x14ac:dyDescent="0.25">
      <c r="A44" s="178"/>
      <c r="B44" s="179" t="s">
        <v>80</v>
      </c>
      <c r="C44" s="178"/>
      <c r="D44" s="178"/>
      <c r="E44" s="178"/>
      <c r="F44" s="178"/>
      <c r="G44" s="178">
        <v>0</v>
      </c>
      <c r="H44" s="178">
        <v>0</v>
      </c>
      <c r="I44" s="178">
        <v>0</v>
      </c>
      <c r="J44" s="178">
        <v>0</v>
      </c>
      <c r="K44" s="178">
        <v>0</v>
      </c>
      <c r="L44" s="178">
        <v>0</v>
      </c>
      <c r="M44" s="178">
        <v>0</v>
      </c>
      <c r="N44" s="178">
        <v>0</v>
      </c>
      <c r="O44" s="178">
        <v>0</v>
      </c>
      <c r="P44" s="178"/>
      <c r="Q44" s="180">
        <v>0</v>
      </c>
      <c r="R44" s="180">
        <v>0</v>
      </c>
      <c r="S44" s="180">
        <v>0</v>
      </c>
      <c r="T44" s="180">
        <v>0</v>
      </c>
      <c r="U44" s="180">
        <v>0</v>
      </c>
      <c r="V44" s="178"/>
      <c r="W44" s="178"/>
      <c r="X44" s="178"/>
      <c r="Y44" s="178"/>
      <c r="Z44" s="78">
        <v>0</v>
      </c>
      <c r="AA44" s="78">
        <v>0</v>
      </c>
      <c r="AB44" s="140">
        <v>0</v>
      </c>
      <c r="AC44" s="140">
        <v>0</v>
      </c>
      <c r="AD44" s="78">
        <v>2015</v>
      </c>
      <c r="AE44" s="78">
        <v>15</v>
      </c>
      <c r="AF44" s="78" t="s">
        <v>162</v>
      </c>
      <c r="AG44" s="78" t="s">
        <v>163</v>
      </c>
      <c r="AH44" s="181">
        <v>0.17</v>
      </c>
      <c r="AI44" s="178"/>
    </row>
    <row r="45" spans="1:35" s="182" customFormat="1" ht="31.5" x14ac:dyDescent="0.25">
      <c r="A45" s="178"/>
      <c r="B45" s="179" t="s">
        <v>176</v>
      </c>
      <c r="C45" s="178"/>
      <c r="D45" s="178"/>
      <c r="E45" s="178"/>
      <c r="F45" s="178"/>
      <c r="G45" s="178">
        <v>0</v>
      </c>
      <c r="H45" s="178">
        <v>0</v>
      </c>
      <c r="I45" s="178">
        <v>0</v>
      </c>
      <c r="J45" s="178">
        <v>0</v>
      </c>
      <c r="K45" s="178">
        <v>0</v>
      </c>
      <c r="L45" s="178">
        <v>0</v>
      </c>
      <c r="M45" s="178">
        <v>0</v>
      </c>
      <c r="N45" s="178">
        <v>0</v>
      </c>
      <c r="O45" s="178">
        <v>0</v>
      </c>
      <c r="P45" s="178"/>
      <c r="Q45" s="180">
        <v>0</v>
      </c>
      <c r="R45" s="180">
        <v>0</v>
      </c>
      <c r="S45" s="180">
        <v>0</v>
      </c>
      <c r="T45" s="180">
        <v>0</v>
      </c>
      <c r="U45" s="180">
        <v>0</v>
      </c>
      <c r="V45" s="178"/>
      <c r="W45" s="178"/>
      <c r="X45" s="178"/>
      <c r="Y45" s="178"/>
      <c r="Z45" s="78">
        <v>0</v>
      </c>
      <c r="AA45" s="78">
        <v>0</v>
      </c>
      <c r="AB45" s="140">
        <v>0</v>
      </c>
      <c r="AC45" s="140">
        <v>0</v>
      </c>
      <c r="AD45" s="78">
        <v>2015</v>
      </c>
      <c r="AE45" s="78">
        <v>15</v>
      </c>
      <c r="AF45" s="78" t="s">
        <v>162</v>
      </c>
      <c r="AG45" s="78" t="s">
        <v>163</v>
      </c>
      <c r="AH45" s="181">
        <v>1</v>
      </c>
      <c r="AI45" s="178"/>
    </row>
    <row r="46" spans="1:35" s="182" customFormat="1" ht="31.5" x14ac:dyDescent="0.25">
      <c r="A46" s="178"/>
      <c r="B46" s="179" t="s">
        <v>81</v>
      </c>
      <c r="C46" s="178"/>
      <c r="D46" s="178"/>
      <c r="E46" s="178"/>
      <c r="F46" s="178"/>
      <c r="G46" s="178">
        <v>0</v>
      </c>
      <c r="H46" s="178">
        <v>0</v>
      </c>
      <c r="I46" s="178">
        <v>0</v>
      </c>
      <c r="J46" s="178">
        <v>0</v>
      </c>
      <c r="K46" s="178">
        <v>0</v>
      </c>
      <c r="L46" s="178">
        <v>0</v>
      </c>
      <c r="M46" s="178">
        <v>0</v>
      </c>
      <c r="N46" s="178">
        <v>0</v>
      </c>
      <c r="O46" s="178">
        <v>0</v>
      </c>
      <c r="P46" s="178"/>
      <c r="Q46" s="180">
        <v>0</v>
      </c>
      <c r="R46" s="180">
        <v>0</v>
      </c>
      <c r="S46" s="180">
        <v>0</v>
      </c>
      <c r="T46" s="180">
        <v>0</v>
      </c>
      <c r="U46" s="180">
        <v>0</v>
      </c>
      <c r="V46" s="178"/>
      <c r="W46" s="178"/>
      <c r="X46" s="178"/>
      <c r="Y46" s="178"/>
      <c r="Z46" s="78">
        <v>0</v>
      </c>
      <c r="AA46" s="78">
        <v>0</v>
      </c>
      <c r="AB46" s="140">
        <v>0</v>
      </c>
      <c r="AC46" s="140">
        <v>0</v>
      </c>
      <c r="AD46" s="78">
        <v>2015</v>
      </c>
      <c r="AE46" s="78">
        <v>15</v>
      </c>
      <c r="AF46" s="78" t="s">
        <v>162</v>
      </c>
      <c r="AG46" s="78" t="s">
        <v>163</v>
      </c>
      <c r="AH46" s="181">
        <v>1</v>
      </c>
      <c r="AI46" s="178"/>
    </row>
    <row r="47" spans="1:35" s="182" customFormat="1" ht="31.5" x14ac:dyDescent="0.25">
      <c r="A47" s="178"/>
      <c r="B47" s="179" t="s">
        <v>82</v>
      </c>
      <c r="C47" s="178"/>
      <c r="D47" s="178"/>
      <c r="E47" s="178"/>
      <c r="F47" s="178"/>
      <c r="G47" s="178">
        <v>0</v>
      </c>
      <c r="H47" s="178">
        <v>0</v>
      </c>
      <c r="I47" s="178">
        <v>0</v>
      </c>
      <c r="J47" s="178">
        <v>0</v>
      </c>
      <c r="K47" s="178">
        <v>0</v>
      </c>
      <c r="L47" s="178">
        <v>0</v>
      </c>
      <c r="M47" s="178">
        <v>0</v>
      </c>
      <c r="N47" s="178">
        <v>0</v>
      </c>
      <c r="O47" s="178">
        <v>0</v>
      </c>
      <c r="P47" s="178"/>
      <c r="Q47" s="180">
        <v>0</v>
      </c>
      <c r="R47" s="180">
        <v>0</v>
      </c>
      <c r="S47" s="180">
        <v>0</v>
      </c>
      <c r="T47" s="180">
        <v>0</v>
      </c>
      <c r="U47" s="180">
        <v>0</v>
      </c>
      <c r="V47" s="178"/>
      <c r="W47" s="178"/>
      <c r="X47" s="178"/>
      <c r="Y47" s="178"/>
      <c r="Z47" s="78">
        <v>0</v>
      </c>
      <c r="AA47" s="78">
        <v>0</v>
      </c>
      <c r="AB47" s="140">
        <v>0</v>
      </c>
      <c r="AC47" s="140">
        <v>0</v>
      </c>
      <c r="AD47" s="78">
        <v>2015</v>
      </c>
      <c r="AE47" s="78">
        <v>15</v>
      </c>
      <c r="AF47" s="78" t="s">
        <v>162</v>
      </c>
      <c r="AG47" s="78" t="s">
        <v>163</v>
      </c>
      <c r="AH47" s="181">
        <v>0.3</v>
      </c>
      <c r="AI47" s="178"/>
    </row>
    <row r="48" spans="1:35" s="182" customFormat="1" ht="31.5" x14ac:dyDescent="0.25">
      <c r="A48" s="178"/>
      <c r="B48" s="179" t="s">
        <v>83</v>
      </c>
      <c r="C48" s="178"/>
      <c r="D48" s="178"/>
      <c r="E48" s="178"/>
      <c r="F48" s="178"/>
      <c r="G48" s="178">
        <v>0</v>
      </c>
      <c r="H48" s="178">
        <v>0</v>
      </c>
      <c r="I48" s="178">
        <v>0</v>
      </c>
      <c r="J48" s="178">
        <v>0</v>
      </c>
      <c r="K48" s="178">
        <v>0</v>
      </c>
      <c r="L48" s="178">
        <v>0</v>
      </c>
      <c r="M48" s="178">
        <v>0</v>
      </c>
      <c r="N48" s="178">
        <v>0</v>
      </c>
      <c r="O48" s="178">
        <v>0</v>
      </c>
      <c r="P48" s="178"/>
      <c r="Q48" s="180">
        <v>0</v>
      </c>
      <c r="R48" s="180">
        <v>0</v>
      </c>
      <c r="S48" s="180">
        <v>0</v>
      </c>
      <c r="T48" s="180">
        <v>0</v>
      </c>
      <c r="U48" s="180">
        <v>0</v>
      </c>
      <c r="V48" s="178"/>
      <c r="W48" s="178"/>
      <c r="X48" s="178"/>
      <c r="Y48" s="178"/>
      <c r="Z48" s="78">
        <v>0</v>
      </c>
      <c r="AA48" s="78">
        <v>0</v>
      </c>
      <c r="AB48" s="140">
        <v>0</v>
      </c>
      <c r="AC48" s="140">
        <v>0</v>
      </c>
      <c r="AD48" s="78">
        <v>2015</v>
      </c>
      <c r="AE48" s="78">
        <v>15</v>
      </c>
      <c r="AF48" s="78" t="s">
        <v>162</v>
      </c>
      <c r="AG48" s="78" t="s">
        <v>163</v>
      </c>
      <c r="AH48" s="181">
        <v>0.65</v>
      </c>
      <c r="AI48" s="178"/>
    </row>
    <row r="49" spans="1:35" s="182" customFormat="1" ht="31.5" x14ac:dyDescent="0.25">
      <c r="A49" s="178"/>
      <c r="B49" s="179" t="s">
        <v>84</v>
      </c>
      <c r="C49" s="178"/>
      <c r="D49" s="178"/>
      <c r="E49" s="178"/>
      <c r="F49" s="178"/>
      <c r="G49" s="178">
        <v>0</v>
      </c>
      <c r="H49" s="178">
        <v>0</v>
      </c>
      <c r="I49" s="178">
        <v>0</v>
      </c>
      <c r="J49" s="178">
        <v>0</v>
      </c>
      <c r="K49" s="178">
        <v>0</v>
      </c>
      <c r="L49" s="178">
        <v>0</v>
      </c>
      <c r="M49" s="178">
        <v>0</v>
      </c>
      <c r="N49" s="178">
        <v>0</v>
      </c>
      <c r="O49" s="178">
        <v>0</v>
      </c>
      <c r="P49" s="178"/>
      <c r="Q49" s="180">
        <v>0</v>
      </c>
      <c r="R49" s="180">
        <v>0</v>
      </c>
      <c r="S49" s="180">
        <v>0</v>
      </c>
      <c r="T49" s="180">
        <v>0</v>
      </c>
      <c r="U49" s="180">
        <v>0</v>
      </c>
      <c r="V49" s="178"/>
      <c r="W49" s="178"/>
      <c r="X49" s="178"/>
      <c r="Y49" s="178"/>
      <c r="Z49" s="78">
        <v>0</v>
      </c>
      <c r="AA49" s="78">
        <v>0</v>
      </c>
      <c r="AB49" s="140">
        <v>0</v>
      </c>
      <c r="AC49" s="140">
        <v>0</v>
      </c>
      <c r="AD49" s="78">
        <v>2015</v>
      </c>
      <c r="AE49" s="78">
        <v>15</v>
      </c>
      <c r="AF49" s="78" t="s">
        <v>162</v>
      </c>
      <c r="AG49" s="78" t="s">
        <v>163</v>
      </c>
      <c r="AH49" s="181">
        <v>1.335</v>
      </c>
      <c r="AI49" s="178"/>
    </row>
    <row r="50" spans="1:35" s="182" customFormat="1" ht="31.5" x14ac:dyDescent="0.25">
      <c r="A50" s="178"/>
      <c r="B50" s="179" t="s">
        <v>177</v>
      </c>
      <c r="C50" s="178"/>
      <c r="D50" s="178"/>
      <c r="E50" s="178"/>
      <c r="F50" s="178"/>
      <c r="G50" s="178">
        <v>0</v>
      </c>
      <c r="H50" s="178">
        <v>0</v>
      </c>
      <c r="I50" s="178">
        <v>0</v>
      </c>
      <c r="J50" s="178">
        <v>0</v>
      </c>
      <c r="K50" s="178">
        <v>0</v>
      </c>
      <c r="L50" s="178">
        <v>0</v>
      </c>
      <c r="M50" s="178">
        <v>0</v>
      </c>
      <c r="N50" s="178">
        <v>0</v>
      </c>
      <c r="O50" s="178">
        <v>0</v>
      </c>
      <c r="P50" s="178"/>
      <c r="Q50" s="180">
        <v>0</v>
      </c>
      <c r="R50" s="180">
        <v>0</v>
      </c>
      <c r="S50" s="180">
        <v>0</v>
      </c>
      <c r="T50" s="180">
        <v>0</v>
      </c>
      <c r="U50" s="180">
        <v>0</v>
      </c>
      <c r="V50" s="178"/>
      <c r="W50" s="178"/>
      <c r="X50" s="178"/>
      <c r="Y50" s="178"/>
      <c r="Z50" s="78">
        <v>0</v>
      </c>
      <c r="AA50" s="78">
        <v>0</v>
      </c>
      <c r="AB50" s="140">
        <v>0</v>
      </c>
      <c r="AC50" s="140">
        <v>0</v>
      </c>
      <c r="AD50" s="78">
        <v>2015</v>
      </c>
      <c r="AE50" s="78">
        <v>15</v>
      </c>
      <c r="AF50" s="78" t="s">
        <v>162</v>
      </c>
      <c r="AG50" s="78" t="s">
        <v>163</v>
      </c>
      <c r="AH50" s="181">
        <v>0.89200000000000002</v>
      </c>
      <c r="AI50" s="178"/>
    </row>
    <row r="51" spans="1:35" s="182" customFormat="1" ht="31.5" x14ac:dyDescent="0.25">
      <c r="A51" s="178"/>
      <c r="B51" s="179" t="s">
        <v>85</v>
      </c>
      <c r="C51" s="178"/>
      <c r="D51" s="178"/>
      <c r="E51" s="178"/>
      <c r="F51" s="178"/>
      <c r="G51" s="178">
        <v>0</v>
      </c>
      <c r="H51" s="178">
        <v>0</v>
      </c>
      <c r="I51" s="178">
        <v>0</v>
      </c>
      <c r="J51" s="178">
        <v>0</v>
      </c>
      <c r="K51" s="178">
        <v>0</v>
      </c>
      <c r="L51" s="178">
        <v>0</v>
      </c>
      <c r="M51" s="178">
        <v>0</v>
      </c>
      <c r="N51" s="178">
        <v>0</v>
      </c>
      <c r="O51" s="178">
        <v>0</v>
      </c>
      <c r="P51" s="178"/>
      <c r="Q51" s="180">
        <v>0</v>
      </c>
      <c r="R51" s="180">
        <v>0</v>
      </c>
      <c r="S51" s="180">
        <v>0</v>
      </c>
      <c r="T51" s="180">
        <v>0</v>
      </c>
      <c r="U51" s="180">
        <v>0</v>
      </c>
      <c r="V51" s="178"/>
      <c r="W51" s="178"/>
      <c r="X51" s="178"/>
      <c r="Y51" s="178"/>
      <c r="Z51" s="78">
        <v>0</v>
      </c>
      <c r="AA51" s="78">
        <v>0</v>
      </c>
      <c r="AB51" s="140">
        <v>0</v>
      </c>
      <c r="AC51" s="140">
        <v>0</v>
      </c>
      <c r="AD51" s="78">
        <v>2015</v>
      </c>
      <c r="AE51" s="78">
        <v>15</v>
      </c>
      <c r="AF51" s="78" t="s">
        <v>162</v>
      </c>
      <c r="AG51" s="78" t="s">
        <v>163</v>
      </c>
      <c r="AH51" s="181">
        <v>0.88900000000000001</v>
      </c>
      <c r="AI51" s="178"/>
    </row>
    <row r="52" spans="1:35" s="182" customFormat="1" ht="31.5" x14ac:dyDescent="0.25">
      <c r="A52" s="178"/>
      <c r="B52" s="179" t="s">
        <v>86</v>
      </c>
      <c r="C52" s="178"/>
      <c r="D52" s="178"/>
      <c r="E52" s="178"/>
      <c r="F52" s="178"/>
      <c r="G52" s="178">
        <v>0</v>
      </c>
      <c r="H52" s="178">
        <v>0</v>
      </c>
      <c r="I52" s="178">
        <v>0</v>
      </c>
      <c r="J52" s="178">
        <v>0</v>
      </c>
      <c r="K52" s="178">
        <v>0</v>
      </c>
      <c r="L52" s="178">
        <v>0</v>
      </c>
      <c r="M52" s="178">
        <v>0</v>
      </c>
      <c r="N52" s="178">
        <v>0</v>
      </c>
      <c r="O52" s="178">
        <v>0</v>
      </c>
      <c r="P52" s="178"/>
      <c r="Q52" s="180">
        <v>0</v>
      </c>
      <c r="R52" s="180">
        <v>0</v>
      </c>
      <c r="S52" s="180">
        <v>0</v>
      </c>
      <c r="T52" s="180">
        <v>0</v>
      </c>
      <c r="U52" s="180">
        <v>0</v>
      </c>
      <c r="V52" s="178"/>
      <c r="W52" s="178"/>
      <c r="X52" s="178"/>
      <c r="Y52" s="178"/>
      <c r="Z52" s="78">
        <v>0</v>
      </c>
      <c r="AA52" s="78">
        <v>0</v>
      </c>
      <c r="AB52" s="140">
        <v>0</v>
      </c>
      <c r="AC52" s="140">
        <v>0</v>
      </c>
      <c r="AD52" s="78">
        <v>2015</v>
      </c>
      <c r="AE52" s="78">
        <v>15</v>
      </c>
      <c r="AF52" s="78" t="s">
        <v>162</v>
      </c>
      <c r="AG52" s="78" t="s">
        <v>163</v>
      </c>
      <c r="AH52" s="181">
        <v>0.9</v>
      </c>
      <c r="AI52" s="178"/>
    </row>
    <row r="53" spans="1:35" s="182" customFormat="1" ht="31.5" x14ac:dyDescent="0.25">
      <c r="A53" s="178"/>
      <c r="B53" s="179" t="s">
        <v>87</v>
      </c>
      <c r="C53" s="178"/>
      <c r="D53" s="178"/>
      <c r="E53" s="178"/>
      <c r="F53" s="178"/>
      <c r="G53" s="178">
        <v>0</v>
      </c>
      <c r="H53" s="178">
        <v>0</v>
      </c>
      <c r="I53" s="178">
        <v>0</v>
      </c>
      <c r="J53" s="178">
        <v>0</v>
      </c>
      <c r="K53" s="178">
        <v>0</v>
      </c>
      <c r="L53" s="178">
        <v>0</v>
      </c>
      <c r="M53" s="178">
        <v>0</v>
      </c>
      <c r="N53" s="178">
        <v>0</v>
      </c>
      <c r="O53" s="178">
        <v>0</v>
      </c>
      <c r="P53" s="178"/>
      <c r="Q53" s="180">
        <v>0</v>
      </c>
      <c r="R53" s="180">
        <v>0</v>
      </c>
      <c r="S53" s="180">
        <v>0</v>
      </c>
      <c r="T53" s="180">
        <v>0</v>
      </c>
      <c r="U53" s="180">
        <v>0</v>
      </c>
      <c r="V53" s="178"/>
      <c r="W53" s="178"/>
      <c r="X53" s="178"/>
      <c r="Y53" s="178"/>
      <c r="Z53" s="78">
        <v>0</v>
      </c>
      <c r="AA53" s="78">
        <v>0</v>
      </c>
      <c r="AB53" s="140">
        <v>0</v>
      </c>
      <c r="AC53" s="140">
        <v>0</v>
      </c>
      <c r="AD53" s="78">
        <v>2015</v>
      </c>
      <c r="AE53" s="78">
        <v>15</v>
      </c>
      <c r="AF53" s="78" t="s">
        <v>162</v>
      </c>
      <c r="AG53" s="78" t="s">
        <v>163</v>
      </c>
      <c r="AH53" s="181">
        <v>0.91</v>
      </c>
      <c r="AI53" s="178"/>
    </row>
    <row r="54" spans="1:35" s="182" customFormat="1" ht="31.5" x14ac:dyDescent="0.25">
      <c r="A54" s="178"/>
      <c r="B54" s="179" t="s">
        <v>88</v>
      </c>
      <c r="C54" s="178"/>
      <c r="D54" s="178"/>
      <c r="E54" s="178"/>
      <c r="F54" s="178"/>
      <c r="G54" s="178">
        <v>0</v>
      </c>
      <c r="H54" s="178">
        <v>0</v>
      </c>
      <c r="I54" s="178">
        <v>0</v>
      </c>
      <c r="J54" s="178">
        <v>0</v>
      </c>
      <c r="K54" s="178">
        <v>0</v>
      </c>
      <c r="L54" s="178">
        <v>0</v>
      </c>
      <c r="M54" s="178">
        <v>0</v>
      </c>
      <c r="N54" s="178">
        <v>0</v>
      </c>
      <c r="O54" s="178">
        <v>0</v>
      </c>
      <c r="P54" s="178"/>
      <c r="Q54" s="180">
        <v>0</v>
      </c>
      <c r="R54" s="180">
        <v>0</v>
      </c>
      <c r="S54" s="180">
        <v>0</v>
      </c>
      <c r="T54" s="180">
        <v>0</v>
      </c>
      <c r="U54" s="180">
        <v>0</v>
      </c>
      <c r="V54" s="178"/>
      <c r="W54" s="178"/>
      <c r="X54" s="178"/>
      <c r="Y54" s="178"/>
      <c r="Z54" s="78">
        <v>0</v>
      </c>
      <c r="AA54" s="78">
        <v>0</v>
      </c>
      <c r="AB54" s="140">
        <v>0</v>
      </c>
      <c r="AC54" s="140">
        <v>0</v>
      </c>
      <c r="AD54" s="78">
        <v>2015</v>
      </c>
      <c r="AE54" s="78">
        <v>15</v>
      </c>
      <c r="AF54" s="78" t="s">
        <v>162</v>
      </c>
      <c r="AG54" s="78" t="s">
        <v>163</v>
      </c>
      <c r="AH54" s="181">
        <v>0.79800000000000004</v>
      </c>
      <c r="AI54" s="178"/>
    </row>
    <row r="55" spans="1:35" s="182" customFormat="1" ht="31.5" x14ac:dyDescent="0.25">
      <c r="A55" s="178"/>
      <c r="B55" s="179" t="s">
        <v>89</v>
      </c>
      <c r="C55" s="178"/>
      <c r="D55" s="178"/>
      <c r="E55" s="178"/>
      <c r="F55" s="178"/>
      <c r="G55" s="178">
        <v>0</v>
      </c>
      <c r="H55" s="178">
        <v>0</v>
      </c>
      <c r="I55" s="178">
        <v>0</v>
      </c>
      <c r="J55" s="178">
        <v>0</v>
      </c>
      <c r="K55" s="178">
        <v>0</v>
      </c>
      <c r="L55" s="178">
        <v>0</v>
      </c>
      <c r="M55" s="178">
        <v>0</v>
      </c>
      <c r="N55" s="178">
        <v>0</v>
      </c>
      <c r="O55" s="178">
        <v>0</v>
      </c>
      <c r="P55" s="178"/>
      <c r="Q55" s="180">
        <v>28.530681271000002</v>
      </c>
      <c r="R55" s="180">
        <v>1.9971476889700004</v>
      </c>
      <c r="S55" s="180">
        <v>22.824545016800002</v>
      </c>
      <c r="T55" s="180">
        <v>1.1412272508400001</v>
      </c>
      <c r="U55" s="180">
        <v>2.5677613143900002</v>
      </c>
      <c r="V55" s="178"/>
      <c r="W55" s="178"/>
      <c r="X55" s="178"/>
      <c r="Y55" s="178"/>
      <c r="Z55" s="78" t="s">
        <v>178</v>
      </c>
      <c r="AA55" s="78">
        <v>15</v>
      </c>
      <c r="AB55" s="140" t="s">
        <v>179</v>
      </c>
      <c r="AC55" s="140">
        <v>16.5</v>
      </c>
      <c r="AD55" s="78">
        <v>0</v>
      </c>
      <c r="AE55" s="78">
        <v>0</v>
      </c>
      <c r="AF55" s="78">
        <v>0</v>
      </c>
      <c r="AG55" s="78">
        <v>0</v>
      </c>
      <c r="AH55" s="181">
        <v>0</v>
      </c>
      <c r="AI55" s="178"/>
    </row>
    <row r="56" spans="1:35" s="182" customFormat="1" x14ac:dyDescent="0.25">
      <c r="A56" s="178"/>
      <c r="B56" s="179" t="s">
        <v>90</v>
      </c>
      <c r="C56" s="178"/>
      <c r="D56" s="178"/>
      <c r="E56" s="178"/>
      <c r="F56" s="178"/>
      <c r="G56" s="178">
        <v>0</v>
      </c>
      <c r="H56" s="178">
        <v>0</v>
      </c>
      <c r="I56" s="178">
        <v>0</v>
      </c>
      <c r="J56" s="178">
        <v>0</v>
      </c>
      <c r="K56" s="178">
        <v>0</v>
      </c>
      <c r="L56" s="178">
        <v>0</v>
      </c>
      <c r="M56" s="178">
        <v>0</v>
      </c>
      <c r="N56" s="178">
        <v>0</v>
      </c>
      <c r="O56" s="178">
        <v>0</v>
      </c>
      <c r="P56" s="178"/>
      <c r="Q56" s="180">
        <v>0</v>
      </c>
      <c r="R56" s="180">
        <v>0</v>
      </c>
      <c r="S56" s="180">
        <v>0</v>
      </c>
      <c r="T56" s="180">
        <v>0</v>
      </c>
      <c r="U56" s="180">
        <v>0</v>
      </c>
      <c r="V56" s="178"/>
      <c r="W56" s="178"/>
      <c r="X56" s="178"/>
      <c r="Y56" s="178"/>
      <c r="Z56" s="78" t="s">
        <v>180</v>
      </c>
      <c r="AA56" s="78">
        <v>0</v>
      </c>
      <c r="AB56" s="140" t="s">
        <v>181</v>
      </c>
      <c r="AC56" s="140">
        <v>0.16</v>
      </c>
      <c r="AD56" s="78">
        <v>0</v>
      </c>
      <c r="AE56" s="78">
        <v>0</v>
      </c>
      <c r="AF56" s="78">
        <v>0</v>
      </c>
      <c r="AG56" s="78">
        <v>0</v>
      </c>
      <c r="AH56" s="181">
        <v>0</v>
      </c>
      <c r="AI56" s="178"/>
    </row>
    <row r="57" spans="1:35" s="182" customFormat="1" ht="31.5" x14ac:dyDescent="0.25">
      <c r="A57" s="178"/>
      <c r="B57" s="179" t="s">
        <v>91</v>
      </c>
      <c r="C57" s="178"/>
      <c r="D57" s="178"/>
      <c r="E57" s="178"/>
      <c r="F57" s="178"/>
      <c r="G57" s="178">
        <v>0</v>
      </c>
      <c r="H57" s="178">
        <v>0</v>
      </c>
      <c r="I57" s="178">
        <v>0</v>
      </c>
      <c r="J57" s="178">
        <v>0</v>
      </c>
      <c r="K57" s="178">
        <v>0</v>
      </c>
      <c r="L57" s="178">
        <v>0</v>
      </c>
      <c r="M57" s="178">
        <v>0</v>
      </c>
      <c r="N57" s="178">
        <v>0</v>
      </c>
      <c r="O57" s="178">
        <v>0</v>
      </c>
      <c r="P57" s="178"/>
      <c r="Q57" s="180">
        <v>0</v>
      </c>
      <c r="R57" s="180">
        <v>0</v>
      </c>
      <c r="S57" s="180">
        <v>0</v>
      </c>
      <c r="T57" s="180">
        <v>0</v>
      </c>
      <c r="U57" s="180">
        <v>0</v>
      </c>
      <c r="V57" s="178"/>
      <c r="W57" s="178"/>
      <c r="X57" s="178"/>
      <c r="Y57" s="178"/>
      <c r="Z57" s="78" t="s">
        <v>180</v>
      </c>
      <c r="AA57" s="78">
        <v>0</v>
      </c>
      <c r="AB57" s="140" t="s">
        <v>182</v>
      </c>
      <c r="AC57" s="140">
        <v>0.1</v>
      </c>
      <c r="AD57" s="78">
        <v>0</v>
      </c>
      <c r="AE57" s="78">
        <v>0</v>
      </c>
      <c r="AF57" s="78">
        <v>0</v>
      </c>
      <c r="AG57" s="78">
        <v>0</v>
      </c>
      <c r="AH57" s="181">
        <v>0</v>
      </c>
      <c r="AI57" s="178"/>
    </row>
    <row r="58" spans="1:35" s="182" customFormat="1" ht="31.5" x14ac:dyDescent="0.25">
      <c r="A58" s="178"/>
      <c r="B58" s="179" t="s">
        <v>92</v>
      </c>
      <c r="C58" s="178"/>
      <c r="D58" s="178"/>
      <c r="E58" s="178"/>
      <c r="F58" s="178"/>
      <c r="G58" s="178">
        <v>0</v>
      </c>
      <c r="H58" s="178">
        <v>0</v>
      </c>
      <c r="I58" s="178">
        <v>0</v>
      </c>
      <c r="J58" s="178">
        <v>0</v>
      </c>
      <c r="K58" s="178">
        <v>0</v>
      </c>
      <c r="L58" s="178">
        <v>0</v>
      </c>
      <c r="M58" s="178">
        <v>0</v>
      </c>
      <c r="N58" s="178">
        <v>0</v>
      </c>
      <c r="O58" s="178">
        <v>0</v>
      </c>
      <c r="P58" s="178"/>
      <c r="Q58" s="180">
        <v>0</v>
      </c>
      <c r="R58" s="180">
        <v>0</v>
      </c>
      <c r="S58" s="180">
        <v>0</v>
      </c>
      <c r="T58" s="180">
        <v>0</v>
      </c>
      <c r="U58" s="180">
        <v>0</v>
      </c>
      <c r="V58" s="178"/>
      <c r="W58" s="178"/>
      <c r="X58" s="178"/>
      <c r="Y58" s="178"/>
      <c r="Z58" s="78" t="s">
        <v>180</v>
      </c>
      <c r="AA58" s="78">
        <v>0</v>
      </c>
      <c r="AB58" s="140" t="s">
        <v>183</v>
      </c>
      <c r="AC58" s="140">
        <v>1.26</v>
      </c>
      <c r="AD58" s="78">
        <v>0</v>
      </c>
      <c r="AE58" s="78">
        <v>0</v>
      </c>
      <c r="AF58" s="78">
        <v>0</v>
      </c>
      <c r="AG58" s="78">
        <v>0</v>
      </c>
      <c r="AH58" s="181">
        <v>0</v>
      </c>
      <c r="AI58" s="178"/>
    </row>
    <row r="59" spans="1:35" s="182" customFormat="1" x14ac:dyDescent="0.25">
      <c r="A59" s="178"/>
      <c r="B59" s="179" t="s">
        <v>93</v>
      </c>
      <c r="C59" s="178"/>
      <c r="D59" s="178"/>
      <c r="E59" s="178"/>
      <c r="F59" s="178"/>
      <c r="G59" s="178">
        <v>0</v>
      </c>
      <c r="H59" s="178">
        <v>0</v>
      </c>
      <c r="I59" s="178">
        <v>0</v>
      </c>
      <c r="J59" s="178">
        <v>0</v>
      </c>
      <c r="K59" s="178">
        <v>0</v>
      </c>
      <c r="L59" s="178">
        <v>0</v>
      </c>
      <c r="M59" s="178">
        <v>0</v>
      </c>
      <c r="N59" s="178">
        <v>0</v>
      </c>
      <c r="O59" s="178">
        <v>0</v>
      </c>
      <c r="P59" s="178"/>
      <c r="Q59" s="180">
        <v>0</v>
      </c>
      <c r="R59" s="180">
        <v>0</v>
      </c>
      <c r="S59" s="180">
        <v>0</v>
      </c>
      <c r="T59" s="180">
        <v>0</v>
      </c>
      <c r="U59" s="180">
        <v>0</v>
      </c>
      <c r="V59" s="178"/>
      <c r="W59" s="178"/>
      <c r="X59" s="178"/>
      <c r="Y59" s="178"/>
      <c r="Z59" s="78" t="s">
        <v>180</v>
      </c>
      <c r="AA59" s="78">
        <v>0</v>
      </c>
      <c r="AB59" s="140" t="s">
        <v>181</v>
      </c>
      <c r="AC59" s="140">
        <v>0.16</v>
      </c>
      <c r="AD59" s="78">
        <v>0</v>
      </c>
      <c r="AE59" s="78">
        <v>0</v>
      </c>
      <c r="AF59" s="78">
        <v>0</v>
      </c>
      <c r="AG59" s="78">
        <v>0</v>
      </c>
      <c r="AH59" s="181">
        <v>0</v>
      </c>
      <c r="AI59" s="178"/>
    </row>
    <row r="60" spans="1:35" s="182" customFormat="1" x14ac:dyDescent="0.25">
      <c r="A60" s="178"/>
      <c r="B60" s="179" t="s">
        <v>94</v>
      </c>
      <c r="C60" s="178"/>
      <c r="D60" s="178"/>
      <c r="E60" s="178"/>
      <c r="F60" s="178"/>
      <c r="G60" s="178">
        <v>0</v>
      </c>
      <c r="H60" s="178">
        <v>0</v>
      </c>
      <c r="I60" s="178">
        <v>0</v>
      </c>
      <c r="J60" s="178">
        <v>0</v>
      </c>
      <c r="K60" s="178">
        <v>0</v>
      </c>
      <c r="L60" s="178">
        <v>0</v>
      </c>
      <c r="M60" s="178">
        <v>0</v>
      </c>
      <c r="N60" s="178">
        <v>0</v>
      </c>
      <c r="O60" s="178">
        <v>0</v>
      </c>
      <c r="P60" s="178"/>
      <c r="Q60" s="180">
        <v>0</v>
      </c>
      <c r="R60" s="180">
        <v>0</v>
      </c>
      <c r="S60" s="180">
        <v>0</v>
      </c>
      <c r="T60" s="180">
        <v>0</v>
      </c>
      <c r="U60" s="180">
        <v>0</v>
      </c>
      <c r="V60" s="178"/>
      <c r="W60" s="178"/>
      <c r="X60" s="178"/>
      <c r="Y60" s="178"/>
      <c r="Z60" s="78" t="s">
        <v>180</v>
      </c>
      <c r="AA60" s="78">
        <v>0</v>
      </c>
      <c r="AB60" s="140" t="s">
        <v>184</v>
      </c>
      <c r="AC60" s="140">
        <v>6.3E-2</v>
      </c>
      <c r="AD60" s="78">
        <v>0</v>
      </c>
      <c r="AE60" s="78">
        <v>0</v>
      </c>
      <c r="AF60" s="78">
        <v>0</v>
      </c>
      <c r="AG60" s="78">
        <v>0</v>
      </c>
      <c r="AH60" s="181">
        <v>0</v>
      </c>
      <c r="AI60" s="178"/>
    </row>
    <row r="61" spans="1:35" s="182" customFormat="1" ht="31.5" x14ac:dyDescent="0.25">
      <c r="A61" s="178"/>
      <c r="B61" s="179" t="s">
        <v>95</v>
      </c>
      <c r="C61" s="178"/>
      <c r="D61" s="178"/>
      <c r="E61" s="178"/>
      <c r="F61" s="178"/>
      <c r="G61" s="178">
        <v>0</v>
      </c>
      <c r="H61" s="178">
        <v>0</v>
      </c>
      <c r="I61" s="178">
        <v>0</v>
      </c>
      <c r="J61" s="178">
        <v>0</v>
      </c>
      <c r="K61" s="178">
        <v>0</v>
      </c>
      <c r="L61" s="178">
        <v>0</v>
      </c>
      <c r="M61" s="178">
        <v>0</v>
      </c>
      <c r="N61" s="178">
        <v>0</v>
      </c>
      <c r="O61" s="178">
        <v>0</v>
      </c>
      <c r="P61" s="178"/>
      <c r="Q61" s="180">
        <v>0</v>
      </c>
      <c r="R61" s="180">
        <v>0</v>
      </c>
      <c r="S61" s="180">
        <v>0</v>
      </c>
      <c r="T61" s="180">
        <v>0</v>
      </c>
      <c r="U61" s="180">
        <v>0</v>
      </c>
      <c r="V61" s="178"/>
      <c r="W61" s="178"/>
      <c r="X61" s="178"/>
      <c r="Y61" s="178"/>
      <c r="Z61" s="78" t="s">
        <v>180</v>
      </c>
      <c r="AA61" s="78">
        <v>0</v>
      </c>
      <c r="AB61" s="140" t="s">
        <v>181</v>
      </c>
      <c r="AC61" s="140">
        <v>0.16</v>
      </c>
      <c r="AD61" s="78">
        <v>0</v>
      </c>
      <c r="AE61" s="78">
        <v>0</v>
      </c>
      <c r="AF61" s="78">
        <v>0</v>
      </c>
      <c r="AG61" s="78">
        <v>0</v>
      </c>
      <c r="AH61" s="181">
        <v>0</v>
      </c>
      <c r="AI61" s="178"/>
    </row>
    <row r="62" spans="1:35" s="182" customFormat="1" x14ac:dyDescent="0.25">
      <c r="A62" s="178"/>
      <c r="B62" s="179" t="s">
        <v>96</v>
      </c>
      <c r="C62" s="178"/>
      <c r="D62" s="178"/>
      <c r="E62" s="178"/>
      <c r="F62" s="178"/>
      <c r="G62" s="178">
        <v>0</v>
      </c>
      <c r="H62" s="178">
        <v>0</v>
      </c>
      <c r="I62" s="178">
        <v>0</v>
      </c>
      <c r="J62" s="178">
        <v>0</v>
      </c>
      <c r="K62" s="178">
        <v>0</v>
      </c>
      <c r="L62" s="178">
        <v>0</v>
      </c>
      <c r="M62" s="178">
        <v>0</v>
      </c>
      <c r="N62" s="178">
        <v>0</v>
      </c>
      <c r="O62" s="178">
        <v>0</v>
      </c>
      <c r="P62" s="178"/>
      <c r="Q62" s="180">
        <v>133.20916800000001</v>
      </c>
      <c r="R62" s="180">
        <v>0</v>
      </c>
      <c r="S62" s="180">
        <v>119.8882512</v>
      </c>
      <c r="T62" s="180">
        <v>0</v>
      </c>
      <c r="U62" s="180">
        <v>13.320916800000001</v>
      </c>
      <c r="V62" s="178"/>
      <c r="W62" s="178"/>
      <c r="X62" s="178"/>
      <c r="Y62" s="178"/>
      <c r="Z62" s="78">
        <v>0</v>
      </c>
      <c r="AA62" s="78">
        <v>0</v>
      </c>
      <c r="AB62" s="140">
        <v>0</v>
      </c>
      <c r="AC62" s="140">
        <v>0</v>
      </c>
      <c r="AD62" s="78">
        <v>0</v>
      </c>
      <c r="AE62" s="78">
        <v>0</v>
      </c>
      <c r="AF62" s="78">
        <v>0</v>
      </c>
      <c r="AG62" s="78">
        <v>0</v>
      </c>
      <c r="AH62" s="181">
        <v>0</v>
      </c>
      <c r="AI62" s="178"/>
    </row>
    <row r="63" spans="1:35" x14ac:dyDescent="0.25">
      <c r="A63" s="83"/>
      <c r="B63" s="179"/>
      <c r="C63" s="187"/>
      <c r="D63" s="187"/>
      <c r="E63" s="187"/>
      <c r="F63" s="187"/>
      <c r="G63" s="187"/>
      <c r="H63" s="187"/>
      <c r="I63" s="187"/>
      <c r="J63" s="187"/>
      <c r="K63" s="187"/>
      <c r="L63" s="187"/>
      <c r="M63" s="187"/>
      <c r="N63" s="187"/>
      <c r="O63" s="187"/>
      <c r="P63" s="187"/>
      <c r="Q63" s="138"/>
      <c r="R63" s="192"/>
      <c r="S63" s="192"/>
      <c r="T63" s="192"/>
      <c r="U63" s="192"/>
      <c r="V63" s="187"/>
      <c r="W63" s="187"/>
      <c r="X63" s="187"/>
      <c r="Y63" s="187"/>
      <c r="Z63" s="178"/>
      <c r="AA63" s="193"/>
      <c r="AB63" s="194"/>
      <c r="AC63" s="195"/>
      <c r="AD63" s="196"/>
      <c r="AE63" s="196"/>
      <c r="AF63" s="196"/>
      <c r="AG63" s="193"/>
      <c r="AH63" s="193"/>
      <c r="AI63" s="193"/>
    </row>
    <row r="64" spans="1:35" s="197" customFormat="1" x14ac:dyDescent="0.25">
      <c r="A64" s="76"/>
      <c r="B64" s="179" t="str">
        <f>'[1] 1.4 Минэнерго '!B72</f>
        <v>Приобретение основных средств</v>
      </c>
      <c r="C64" s="193"/>
      <c r="D64" s="193"/>
      <c r="E64" s="193"/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40"/>
      <c r="R64" s="140"/>
      <c r="S64" s="140"/>
      <c r="T64" s="140"/>
      <c r="U64" s="140"/>
      <c r="V64" s="193"/>
      <c r="W64" s="193"/>
      <c r="X64" s="193"/>
      <c r="Y64" s="193"/>
      <c r="Z64" s="193"/>
      <c r="AA64" s="193"/>
      <c r="AB64" s="193"/>
      <c r="AC64" s="193"/>
      <c r="AD64" s="193"/>
      <c r="AE64" s="193"/>
      <c r="AF64" s="193"/>
      <c r="AG64" s="193"/>
      <c r="AH64" s="193"/>
      <c r="AI64" s="193"/>
    </row>
    <row r="65" spans="1:35" x14ac:dyDescent="0.25">
      <c r="A65" s="198"/>
      <c r="B65" s="199"/>
      <c r="C65" s="200"/>
      <c r="D65" s="200"/>
      <c r="E65" s="200"/>
      <c r="F65" s="200"/>
      <c r="G65" s="200"/>
      <c r="H65" s="200"/>
      <c r="I65" s="200"/>
      <c r="J65" s="200"/>
      <c r="K65" s="200"/>
      <c r="L65" s="200"/>
      <c r="M65" s="200"/>
      <c r="N65" s="200"/>
      <c r="O65" s="200"/>
      <c r="P65" s="200"/>
      <c r="Q65" s="201"/>
      <c r="R65" s="201"/>
      <c r="S65" s="201"/>
      <c r="T65" s="201"/>
      <c r="U65" s="201"/>
      <c r="V65" s="200"/>
      <c r="W65" s="200"/>
      <c r="X65" s="200"/>
      <c r="Y65" s="200"/>
      <c r="Z65" s="202"/>
      <c r="AA65" s="202"/>
      <c r="AB65" s="202"/>
      <c r="AC65" s="202"/>
      <c r="AD65" s="202"/>
      <c r="AE65" s="202"/>
      <c r="AF65" s="202"/>
      <c r="AG65" s="202"/>
      <c r="AH65" s="202"/>
      <c r="AI65" s="202"/>
    </row>
  </sheetData>
  <mergeCells count="14">
    <mergeCell ref="V10:Y10"/>
    <mergeCell ref="Z10:AC10"/>
    <mergeCell ref="AD10:AH10"/>
    <mergeCell ref="AI10:AI11"/>
    <mergeCell ref="A6:AI6"/>
    <mergeCell ref="A9:A11"/>
    <mergeCell ref="B9:B11"/>
    <mergeCell ref="C9:P9"/>
    <mergeCell ref="Q9:U10"/>
    <mergeCell ref="V9:AI9"/>
    <mergeCell ref="C10:F10"/>
    <mergeCell ref="G10:J10"/>
    <mergeCell ref="K10:O10"/>
    <mergeCell ref="P10:P11"/>
  </mergeCells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60"/>
  <sheetViews>
    <sheetView tabSelected="1" view="pageBreakPreview" zoomScale="60" zoomScaleNormal="50" workbookViewId="0">
      <selection activeCell="C41" sqref="C41"/>
    </sheetView>
  </sheetViews>
  <sheetFormatPr defaultColWidth="11.28515625" defaultRowHeight="15" x14ac:dyDescent="0.25"/>
  <cols>
    <col min="1" max="1" width="6.5703125" style="206" customWidth="1"/>
    <col min="2" max="2" width="40" style="207" customWidth="1"/>
    <col min="3" max="3" width="8.140625" style="207" customWidth="1"/>
    <col min="4" max="4" width="17.42578125" style="208" customWidth="1"/>
    <col min="5" max="5" width="17.28515625" style="207" customWidth="1"/>
    <col min="6" max="7" width="12.28515625" style="209" customWidth="1"/>
    <col min="8" max="8" width="15.7109375" style="209" customWidth="1"/>
    <col min="9" max="9" width="15.42578125" style="209" customWidth="1"/>
    <col min="10" max="10" width="15.7109375" style="207" customWidth="1"/>
    <col min="11" max="11" width="14.7109375" style="207" customWidth="1"/>
    <col min="12" max="12" width="18.28515625" style="207" customWidth="1"/>
    <col min="13" max="13" width="13.28515625" style="207" customWidth="1"/>
    <col min="14" max="14" width="16.42578125" style="207" customWidth="1"/>
    <col min="15" max="15" width="15" style="207" customWidth="1"/>
    <col min="16" max="16" width="16.140625" style="207" customWidth="1"/>
    <col min="17" max="17" width="15.42578125" style="207" customWidth="1"/>
    <col min="18" max="18" width="16.140625" style="207" customWidth="1"/>
    <col min="19" max="19" width="15" style="207" customWidth="1"/>
    <col min="20" max="20" width="26.5703125" style="209" customWidth="1"/>
    <col min="21" max="21" width="15.85546875" style="209" customWidth="1"/>
    <col min="22" max="22" width="31.85546875" style="209" customWidth="1"/>
    <col min="23" max="23" width="16.5703125" style="207" customWidth="1"/>
    <col min="24" max="24" width="14" style="207" customWidth="1"/>
    <col min="25" max="25" width="14.7109375" style="207" customWidth="1"/>
    <col min="26" max="26" width="15" style="207" customWidth="1"/>
    <col min="27" max="68" width="11.28515625" style="206"/>
    <col min="69" max="79" width="11.28515625" style="213"/>
    <col min="80" max="16384" width="11.28515625" style="206"/>
  </cols>
  <sheetData>
    <row r="1" spans="1:26" x14ac:dyDescent="0.25">
      <c r="N1" s="210"/>
      <c r="O1" s="210"/>
      <c r="P1" s="210"/>
      <c r="Q1" s="210"/>
      <c r="R1" s="210"/>
      <c r="S1" s="210"/>
      <c r="W1" s="210"/>
      <c r="X1" s="210"/>
      <c r="Y1" s="210"/>
      <c r="Z1" s="210"/>
    </row>
    <row r="2" spans="1:26" ht="15.75" x14ac:dyDescent="0.25">
      <c r="N2" s="210"/>
      <c r="O2" s="210"/>
      <c r="P2" s="210"/>
      <c r="Q2" s="210"/>
      <c r="R2" s="210"/>
      <c r="S2" s="210"/>
      <c r="W2" s="210"/>
      <c r="X2" s="210"/>
      <c r="Y2" s="210"/>
      <c r="Z2" s="211" t="s">
        <v>188</v>
      </c>
    </row>
    <row r="3" spans="1:26" ht="15.75" x14ac:dyDescent="0.25">
      <c r="N3" s="210"/>
      <c r="O3" s="210"/>
      <c r="P3" s="210"/>
      <c r="Q3" s="210"/>
      <c r="R3" s="210"/>
      <c r="S3" s="210"/>
      <c r="W3" s="210"/>
      <c r="X3" s="210"/>
      <c r="Y3" s="210"/>
      <c r="Z3" s="211" t="s">
        <v>1</v>
      </c>
    </row>
    <row r="4" spans="1:26" ht="15.75" x14ac:dyDescent="0.25">
      <c r="B4" s="212"/>
      <c r="C4" s="212"/>
      <c r="N4" s="210"/>
      <c r="O4" s="210"/>
      <c r="P4" s="210"/>
      <c r="Q4" s="210"/>
      <c r="R4" s="210"/>
      <c r="S4" s="210"/>
      <c r="W4" s="210"/>
      <c r="X4" s="210"/>
      <c r="Y4" s="210"/>
      <c r="Z4" s="211" t="s">
        <v>129</v>
      </c>
    </row>
    <row r="5" spans="1:26" s="213" customFormat="1" ht="15.75" x14ac:dyDescent="0.25">
      <c r="B5" s="214"/>
      <c r="C5" s="208"/>
      <c r="D5" s="208"/>
      <c r="E5" s="208"/>
      <c r="F5" s="215"/>
      <c r="G5" s="215"/>
      <c r="H5" s="215"/>
      <c r="I5" s="215"/>
      <c r="J5" s="208"/>
      <c r="K5" s="208"/>
      <c r="L5" s="208"/>
      <c r="M5" s="208"/>
      <c r="N5" s="216"/>
      <c r="O5" s="216"/>
      <c r="P5" s="216"/>
      <c r="Q5" s="216"/>
      <c r="R5" s="216"/>
      <c r="S5" s="216"/>
      <c r="T5" s="215"/>
      <c r="U5" s="215"/>
      <c r="V5" s="215"/>
      <c r="W5" s="216"/>
      <c r="X5" s="216"/>
      <c r="Y5" s="216"/>
      <c r="Z5" s="217"/>
    </row>
    <row r="6" spans="1:26" s="213" customFormat="1" x14ac:dyDescent="0.25">
      <c r="B6" s="208"/>
      <c r="C6" s="208"/>
      <c r="D6" s="208"/>
      <c r="E6" s="208"/>
      <c r="F6" s="215"/>
      <c r="G6" s="215"/>
      <c r="H6" s="215"/>
      <c r="I6" s="215"/>
      <c r="J6" s="208"/>
      <c r="K6" s="208"/>
      <c r="L6" s="208"/>
      <c r="M6" s="208"/>
      <c r="N6" s="216"/>
      <c r="O6" s="216"/>
      <c r="P6" s="216"/>
      <c r="Q6" s="216"/>
      <c r="R6" s="216"/>
      <c r="S6" s="216"/>
      <c r="T6" s="215"/>
      <c r="U6" s="215"/>
      <c r="V6" s="215"/>
      <c r="W6" s="216"/>
      <c r="X6" s="216"/>
      <c r="Y6" s="216"/>
      <c r="Z6" s="216"/>
    </row>
    <row r="7" spans="1:26" s="213" customFormat="1" ht="16.5" x14ac:dyDescent="0.25">
      <c r="A7" s="218" t="s">
        <v>189</v>
      </c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8"/>
      <c r="W7" s="218"/>
      <c r="X7" s="218"/>
      <c r="Y7" s="218"/>
      <c r="Z7" s="218"/>
    </row>
    <row r="8" spans="1:26" s="213" customFormat="1" ht="15.75" x14ac:dyDescent="0.25">
      <c r="B8" s="208"/>
      <c r="C8" s="208"/>
      <c r="D8" s="208"/>
      <c r="E8" s="208"/>
      <c r="F8" s="215"/>
      <c r="G8" s="215"/>
      <c r="H8" s="215"/>
      <c r="I8" s="215"/>
      <c r="J8" s="208"/>
      <c r="K8" s="208"/>
      <c r="L8" s="208"/>
      <c r="M8" s="214"/>
      <c r="N8" s="219"/>
      <c r="O8" s="220"/>
      <c r="P8" s="216"/>
      <c r="Q8" s="216"/>
      <c r="R8" s="216"/>
      <c r="S8" s="216"/>
      <c r="T8" s="215"/>
      <c r="U8" s="215"/>
      <c r="V8" s="215"/>
      <c r="W8" s="216"/>
      <c r="X8" s="221"/>
      <c r="Y8" s="221"/>
      <c r="Z8" s="222" t="s">
        <v>190</v>
      </c>
    </row>
    <row r="9" spans="1:26" s="213" customFormat="1" ht="15.75" x14ac:dyDescent="0.25">
      <c r="B9" s="208"/>
      <c r="C9" s="208"/>
      <c r="D9" s="208"/>
      <c r="E9" s="208"/>
      <c r="F9" s="215"/>
      <c r="G9" s="215"/>
      <c r="H9" s="215"/>
      <c r="I9" s="215"/>
      <c r="J9" s="208"/>
      <c r="K9" s="208"/>
      <c r="L9" s="208"/>
      <c r="M9" s="208"/>
      <c r="N9" s="216"/>
      <c r="O9" s="216"/>
      <c r="P9" s="216"/>
      <c r="Q9" s="216"/>
      <c r="R9" s="216"/>
      <c r="S9" s="216"/>
      <c r="T9" s="215"/>
      <c r="U9" s="215"/>
      <c r="V9" s="215"/>
      <c r="W9" s="216"/>
      <c r="X9" s="221"/>
      <c r="Y9" s="221"/>
      <c r="Z9" s="222" t="s">
        <v>191</v>
      </c>
    </row>
    <row r="10" spans="1:26" s="213" customFormat="1" ht="15.75" x14ac:dyDescent="0.25">
      <c r="B10" s="208"/>
      <c r="C10" s="208"/>
      <c r="D10" s="208"/>
      <c r="E10" s="208"/>
      <c r="F10" s="215"/>
      <c r="G10" s="215"/>
      <c r="H10" s="215"/>
      <c r="I10" s="215"/>
      <c r="J10" s="208"/>
      <c r="K10" s="208"/>
      <c r="L10" s="208"/>
      <c r="M10" s="208"/>
      <c r="N10" s="216"/>
      <c r="O10" s="216"/>
      <c r="P10" s="216"/>
      <c r="Q10" s="216"/>
      <c r="R10" s="216"/>
      <c r="S10" s="216"/>
      <c r="T10" s="215"/>
      <c r="U10" s="215"/>
      <c r="V10" s="215"/>
      <c r="W10" s="216"/>
      <c r="X10" s="221"/>
      <c r="Y10" s="221"/>
      <c r="Z10" s="222"/>
    </row>
    <row r="11" spans="1:26" s="213" customFormat="1" ht="15.75" customHeight="1" x14ac:dyDescent="0.25">
      <c r="B11" s="208"/>
      <c r="C11" s="208"/>
      <c r="D11" s="208"/>
      <c r="E11" s="208"/>
      <c r="F11" s="215"/>
      <c r="G11" s="215"/>
      <c r="H11" s="215"/>
      <c r="I11" s="215"/>
      <c r="J11" s="208"/>
      <c r="K11" s="208"/>
      <c r="L11" s="208"/>
      <c r="M11" s="208"/>
      <c r="N11" s="216"/>
      <c r="O11" s="216"/>
      <c r="P11" s="216"/>
      <c r="Q11" s="216"/>
      <c r="R11" s="216"/>
      <c r="S11" s="216"/>
      <c r="T11" s="215"/>
      <c r="U11" s="215"/>
      <c r="V11" s="215"/>
      <c r="W11" s="216"/>
      <c r="X11" s="223"/>
      <c r="Y11" s="223"/>
      <c r="Z11" s="224" t="s">
        <v>192</v>
      </c>
    </row>
    <row r="12" spans="1:26" s="213" customFormat="1" ht="15.75" x14ac:dyDescent="0.25">
      <c r="B12" s="208"/>
      <c r="C12" s="208"/>
      <c r="D12" s="208"/>
      <c r="E12" s="208"/>
      <c r="F12" s="215"/>
      <c r="G12" s="215"/>
      <c r="H12" s="215"/>
      <c r="I12" s="215"/>
      <c r="J12" s="208"/>
      <c r="K12" s="208"/>
      <c r="L12" s="208"/>
      <c r="M12" s="208"/>
      <c r="N12" s="216"/>
      <c r="O12" s="216"/>
      <c r="P12" s="216"/>
      <c r="Q12" s="216"/>
      <c r="R12" s="216"/>
      <c r="S12" s="216"/>
      <c r="T12" s="215"/>
      <c r="U12" s="215"/>
      <c r="V12" s="215"/>
      <c r="W12" s="216"/>
      <c r="X12" s="221"/>
      <c r="Y12" s="221"/>
      <c r="Z12" s="222" t="s">
        <v>193</v>
      </c>
    </row>
    <row r="13" spans="1:26" s="213" customFormat="1" ht="15.75" x14ac:dyDescent="0.25">
      <c r="B13" s="208"/>
      <c r="C13" s="208"/>
      <c r="D13" s="208"/>
      <c r="E13" s="208"/>
      <c r="F13" s="215"/>
      <c r="G13" s="215"/>
      <c r="H13" s="215"/>
      <c r="I13" s="215"/>
      <c r="J13" s="208"/>
      <c r="K13" s="208"/>
      <c r="L13" s="208"/>
      <c r="M13" s="208"/>
      <c r="N13" s="216"/>
      <c r="O13" s="216"/>
      <c r="P13" s="216"/>
      <c r="Q13" s="216"/>
      <c r="R13" s="216"/>
      <c r="S13" s="216"/>
      <c r="T13" s="215"/>
      <c r="U13" s="215"/>
      <c r="V13" s="215"/>
      <c r="W13" s="216"/>
      <c r="X13" s="221"/>
      <c r="Y13" s="221"/>
      <c r="Z13" s="222" t="s">
        <v>10</v>
      </c>
    </row>
    <row r="14" spans="1:26" s="225" customFormat="1" ht="12.75" x14ac:dyDescent="0.25"/>
    <row r="15" spans="1:26" s="225" customFormat="1" ht="13.5" thickBot="1" x14ac:dyDescent="0.3"/>
    <row r="16" spans="1:26" s="208" customFormat="1" ht="84.75" customHeight="1" x14ac:dyDescent="0.25">
      <c r="A16" s="226" t="s">
        <v>194</v>
      </c>
      <c r="B16" s="227" t="s">
        <v>195</v>
      </c>
      <c r="C16" s="228"/>
      <c r="D16" s="229" t="s">
        <v>196</v>
      </c>
      <c r="E16" s="229" t="s">
        <v>197</v>
      </c>
      <c r="F16" s="230" t="s">
        <v>198</v>
      </c>
      <c r="G16" s="231"/>
      <c r="H16" s="232" t="s">
        <v>199</v>
      </c>
      <c r="I16" s="232"/>
      <c r="J16" s="229" t="s">
        <v>200</v>
      </c>
      <c r="K16" s="229"/>
      <c r="L16" s="229"/>
      <c r="M16" s="229"/>
      <c r="N16" s="232" t="s">
        <v>201</v>
      </c>
      <c r="O16" s="232" t="s">
        <v>202</v>
      </c>
      <c r="P16" s="233" t="s">
        <v>203</v>
      </c>
      <c r="Q16" s="233"/>
      <c r="R16" s="232" t="s">
        <v>204</v>
      </c>
      <c r="S16" s="232"/>
      <c r="T16" s="234" t="s">
        <v>205</v>
      </c>
      <c r="U16" s="234"/>
      <c r="V16" s="234"/>
      <c r="W16" s="232" t="s">
        <v>206</v>
      </c>
      <c r="X16" s="232"/>
      <c r="Y16" s="232"/>
      <c r="Z16" s="235"/>
    </row>
    <row r="17" spans="1:79" s="208" customFormat="1" ht="39.75" customHeight="1" x14ac:dyDescent="0.25">
      <c r="A17" s="236"/>
      <c r="B17" s="237"/>
      <c r="C17" s="238"/>
      <c r="D17" s="239"/>
      <c r="E17" s="239"/>
      <c r="F17" s="240" t="s">
        <v>207</v>
      </c>
      <c r="G17" s="240" t="s">
        <v>145</v>
      </c>
      <c r="H17" s="240" t="s">
        <v>208</v>
      </c>
      <c r="I17" s="240" t="s">
        <v>209</v>
      </c>
      <c r="J17" s="239" t="s">
        <v>210</v>
      </c>
      <c r="K17" s="239" t="s">
        <v>211</v>
      </c>
      <c r="L17" s="239" t="s">
        <v>212</v>
      </c>
      <c r="M17" s="239" t="s">
        <v>213</v>
      </c>
      <c r="N17" s="240"/>
      <c r="O17" s="240"/>
      <c r="P17" s="240" t="s">
        <v>214</v>
      </c>
      <c r="Q17" s="240" t="s">
        <v>215</v>
      </c>
      <c r="R17" s="240" t="s">
        <v>216</v>
      </c>
      <c r="S17" s="240" t="s">
        <v>215</v>
      </c>
      <c r="T17" s="239" t="s">
        <v>217</v>
      </c>
      <c r="U17" s="239" t="s">
        <v>218</v>
      </c>
      <c r="V17" s="239" t="s">
        <v>219</v>
      </c>
      <c r="W17" s="240" t="s">
        <v>220</v>
      </c>
      <c r="X17" s="240"/>
      <c r="Y17" s="241" t="s">
        <v>221</v>
      </c>
      <c r="Z17" s="242"/>
    </row>
    <row r="18" spans="1:79" s="213" customFormat="1" ht="63.75" customHeight="1" thickBot="1" x14ac:dyDescent="0.3">
      <c r="A18" s="243"/>
      <c r="B18" s="244"/>
      <c r="C18" s="245"/>
      <c r="D18" s="246"/>
      <c r="E18" s="246"/>
      <c r="F18" s="247"/>
      <c r="G18" s="247"/>
      <c r="H18" s="247"/>
      <c r="I18" s="247"/>
      <c r="J18" s="246"/>
      <c r="K18" s="246"/>
      <c r="L18" s="246"/>
      <c r="M18" s="246"/>
      <c r="N18" s="247"/>
      <c r="O18" s="247"/>
      <c r="P18" s="247"/>
      <c r="Q18" s="247"/>
      <c r="R18" s="247"/>
      <c r="S18" s="247"/>
      <c r="T18" s="246"/>
      <c r="U18" s="246"/>
      <c r="V18" s="246"/>
      <c r="W18" s="248" t="s">
        <v>222</v>
      </c>
      <c r="X18" s="248" t="s">
        <v>223</v>
      </c>
      <c r="Y18" s="248" t="s">
        <v>224</v>
      </c>
      <c r="Z18" s="249" t="s">
        <v>225</v>
      </c>
    </row>
    <row r="19" spans="1:79" s="259" customFormat="1" ht="15.75" x14ac:dyDescent="0.25">
      <c r="A19" s="250"/>
      <c r="B19" s="251" t="s">
        <v>34</v>
      </c>
      <c r="C19" s="252"/>
      <c r="D19" s="253"/>
      <c r="E19" s="253"/>
      <c r="F19" s="254">
        <f>SUM(F20:F60)</f>
        <v>191.76100000000002</v>
      </c>
      <c r="G19" s="254">
        <f>SUM(G20:G60)</f>
        <v>108.40299999999999</v>
      </c>
      <c r="H19" s="254"/>
      <c r="I19" s="254"/>
      <c r="J19" s="254"/>
      <c r="K19" s="254"/>
      <c r="L19" s="254"/>
      <c r="M19" s="254"/>
      <c r="N19" s="254"/>
      <c r="O19" s="254"/>
      <c r="P19" s="254">
        <f>SUM(P20:P60)</f>
        <v>38.295363561208262</v>
      </c>
      <c r="Q19" s="254">
        <f>SUM(Q20:Q60)</f>
        <v>1794.4738077117995</v>
      </c>
      <c r="R19" s="254">
        <f>SUM(R20:R60)</f>
        <v>0</v>
      </c>
      <c r="S19" s="254">
        <f>SUM(S20:S60)</f>
        <v>1258.0638163617996</v>
      </c>
      <c r="T19" s="253"/>
      <c r="U19" s="253"/>
      <c r="V19" s="253"/>
      <c r="W19" s="255"/>
      <c r="X19" s="256"/>
      <c r="Y19" s="253"/>
      <c r="Z19" s="257"/>
      <c r="AA19" s="258"/>
      <c r="AB19" s="258"/>
      <c r="AC19" s="258"/>
      <c r="AD19" s="258"/>
      <c r="AE19" s="258"/>
      <c r="AF19" s="258"/>
      <c r="AG19" s="258"/>
      <c r="AH19" s="258"/>
      <c r="AI19" s="258"/>
      <c r="AJ19" s="258"/>
      <c r="AK19" s="258"/>
      <c r="AL19" s="258"/>
      <c r="AM19" s="258"/>
      <c r="AN19" s="258"/>
      <c r="AO19" s="258"/>
      <c r="AP19" s="258"/>
      <c r="AQ19" s="258"/>
      <c r="AR19" s="258"/>
      <c r="AS19" s="258"/>
      <c r="AT19" s="258"/>
      <c r="AU19" s="258"/>
      <c r="AV19" s="258"/>
      <c r="AW19" s="258"/>
      <c r="AX19" s="258"/>
      <c r="AY19" s="258"/>
      <c r="AZ19" s="258"/>
      <c r="BA19" s="258"/>
      <c r="BB19" s="258"/>
      <c r="BC19" s="258"/>
      <c r="BD19" s="258"/>
      <c r="BE19" s="258"/>
      <c r="BF19" s="258"/>
      <c r="BG19" s="258"/>
      <c r="BH19" s="258"/>
      <c r="BI19" s="258"/>
      <c r="BJ19" s="258"/>
      <c r="BK19" s="258"/>
      <c r="BL19" s="258"/>
      <c r="BM19" s="258"/>
      <c r="BN19" s="258"/>
      <c r="BO19" s="258"/>
      <c r="BP19" s="258"/>
      <c r="BQ19" s="258"/>
      <c r="BR19" s="258"/>
      <c r="BS19" s="258"/>
      <c r="BT19" s="258"/>
      <c r="BU19" s="258"/>
      <c r="BV19" s="258"/>
      <c r="BW19" s="258"/>
      <c r="BX19" s="258"/>
      <c r="BY19" s="258"/>
      <c r="BZ19" s="258"/>
      <c r="CA19" s="258"/>
    </row>
    <row r="20" spans="1:79" s="269" customFormat="1" ht="78.75" x14ac:dyDescent="0.25">
      <c r="A20" s="260"/>
      <c r="B20" s="261" t="s">
        <v>61</v>
      </c>
      <c r="C20" s="262" t="s">
        <v>226</v>
      </c>
      <c r="D20" s="263" t="s">
        <v>227</v>
      </c>
      <c r="E20" s="263" t="s">
        <v>228</v>
      </c>
      <c r="F20" s="264">
        <v>0.27</v>
      </c>
      <c r="G20" s="264">
        <v>50</v>
      </c>
      <c r="H20" s="265">
        <v>2011</v>
      </c>
      <c r="I20" s="265">
        <v>2020</v>
      </c>
      <c r="J20" s="263" t="s">
        <v>229</v>
      </c>
      <c r="K20" s="263" t="s">
        <v>229</v>
      </c>
      <c r="L20" s="266" t="s">
        <v>229</v>
      </c>
      <c r="M20" s="267" t="s">
        <v>229</v>
      </c>
      <c r="N20" s="268">
        <v>0.65790633415933075</v>
      </c>
      <c r="O20" s="268">
        <f t="shared" ref="O20:O56" si="0">N20</f>
        <v>0.65790633415933075</v>
      </c>
      <c r="P20" s="264">
        <v>0</v>
      </c>
      <c r="Q20" s="264">
        <v>401.30887387999996</v>
      </c>
      <c r="R20" s="264"/>
      <c r="S20" s="264">
        <v>233.79522379999997</v>
      </c>
      <c r="T20" s="263" t="s">
        <v>230</v>
      </c>
      <c r="U20" s="263" t="s">
        <v>231</v>
      </c>
      <c r="V20" s="263" t="s">
        <v>232</v>
      </c>
      <c r="W20" s="264">
        <v>1.5412527324515499</v>
      </c>
      <c r="X20" s="268">
        <v>0.17799999999999999</v>
      </c>
      <c r="Y20" s="263">
        <v>2</v>
      </c>
      <c r="Z20" s="263">
        <v>2</v>
      </c>
    </row>
    <row r="21" spans="1:79" s="269" customFormat="1" ht="126" x14ac:dyDescent="0.25">
      <c r="A21" s="260"/>
      <c r="B21" s="261" t="s">
        <v>62</v>
      </c>
      <c r="C21" s="262" t="s">
        <v>226</v>
      </c>
      <c r="D21" s="263" t="s">
        <v>227</v>
      </c>
      <c r="E21" s="263" t="s">
        <v>233</v>
      </c>
      <c r="F21" s="264">
        <v>3.19</v>
      </c>
      <c r="G21" s="264">
        <v>32</v>
      </c>
      <c r="H21" s="265">
        <v>2014</v>
      </c>
      <c r="I21" s="265">
        <v>2018</v>
      </c>
      <c r="J21" s="263" t="s">
        <v>234</v>
      </c>
      <c r="K21" s="263" t="s">
        <v>234</v>
      </c>
      <c r="L21" s="266" t="s">
        <v>229</v>
      </c>
      <c r="M21" s="267" t="s">
        <v>229</v>
      </c>
      <c r="N21" s="268">
        <v>0.31399231118957377</v>
      </c>
      <c r="O21" s="268">
        <f t="shared" si="0"/>
        <v>0.31399231118957377</v>
      </c>
      <c r="P21" s="264">
        <v>0</v>
      </c>
      <c r="Q21" s="264">
        <v>347.9957824</v>
      </c>
      <c r="R21" s="264"/>
      <c r="S21" s="264">
        <v>337.56374842000002</v>
      </c>
      <c r="T21" s="263" t="s">
        <v>235</v>
      </c>
      <c r="U21" s="263" t="s">
        <v>231</v>
      </c>
      <c r="V21" s="263" t="s">
        <v>236</v>
      </c>
      <c r="W21" s="270">
        <v>0.52791465926219505</v>
      </c>
      <c r="X21" s="268">
        <v>0.19400000000000001</v>
      </c>
      <c r="Y21" s="263">
        <v>1</v>
      </c>
      <c r="Z21" s="263">
        <v>1</v>
      </c>
    </row>
    <row r="22" spans="1:79" s="269" customFormat="1" ht="110.25" x14ac:dyDescent="0.25">
      <c r="A22" s="260"/>
      <c r="B22" s="261" t="s">
        <v>51</v>
      </c>
      <c r="C22" s="262">
        <v>0</v>
      </c>
      <c r="D22" s="263" t="s">
        <v>227</v>
      </c>
      <c r="E22" s="263" t="s">
        <v>233</v>
      </c>
      <c r="F22" s="264">
        <v>0</v>
      </c>
      <c r="G22" s="264">
        <v>0</v>
      </c>
      <c r="H22" s="265">
        <v>2002</v>
      </c>
      <c r="I22" s="265">
        <v>2015</v>
      </c>
      <c r="J22" s="263" t="s">
        <v>229</v>
      </c>
      <c r="K22" s="263" t="s">
        <v>234</v>
      </c>
      <c r="L22" s="263" t="s">
        <v>234</v>
      </c>
      <c r="M22" s="263" t="s">
        <v>234</v>
      </c>
      <c r="N22" s="268">
        <v>0.96836360226535168</v>
      </c>
      <c r="O22" s="268">
        <f t="shared" si="0"/>
        <v>0.96836360226535168</v>
      </c>
      <c r="P22" s="264">
        <v>0</v>
      </c>
      <c r="Q22" s="264">
        <v>55.948215559999994</v>
      </c>
      <c r="R22" s="264"/>
      <c r="S22" s="264">
        <v>4.1454196799999963</v>
      </c>
      <c r="T22" s="263" t="s">
        <v>235</v>
      </c>
      <c r="U22" s="263" t="s">
        <v>231</v>
      </c>
      <c r="V22" s="263" t="s">
        <v>236</v>
      </c>
      <c r="W22" s="270"/>
      <c r="X22" s="268"/>
      <c r="Y22" s="263"/>
      <c r="Z22" s="263"/>
    </row>
    <row r="23" spans="1:79" s="269" customFormat="1" ht="63" x14ac:dyDescent="0.25">
      <c r="A23" s="271"/>
      <c r="B23" s="272" t="s">
        <v>63</v>
      </c>
      <c r="C23" s="273" t="s">
        <v>226</v>
      </c>
      <c r="D23" s="274" t="s">
        <v>227</v>
      </c>
      <c r="E23" s="274" t="s">
        <v>237</v>
      </c>
      <c r="F23" s="275">
        <v>2.4</v>
      </c>
      <c r="G23" s="275">
        <v>0</v>
      </c>
      <c r="H23" s="276">
        <v>2020</v>
      </c>
      <c r="I23" s="276">
        <v>2020</v>
      </c>
      <c r="J23" s="274" t="s">
        <v>234</v>
      </c>
      <c r="K23" s="274" t="s">
        <v>234</v>
      </c>
      <c r="L23" s="274" t="s">
        <v>234</v>
      </c>
      <c r="M23" s="274" t="s">
        <v>234</v>
      </c>
      <c r="N23" s="277">
        <v>0</v>
      </c>
      <c r="O23" s="277">
        <f t="shared" si="0"/>
        <v>0</v>
      </c>
      <c r="P23" s="275">
        <v>0</v>
      </c>
      <c r="Q23" s="275">
        <v>20.796984339999998</v>
      </c>
      <c r="R23" s="275"/>
      <c r="S23" s="275">
        <v>20.796984339999998</v>
      </c>
      <c r="T23" s="274" t="s">
        <v>238</v>
      </c>
      <c r="U23" s="274" t="s">
        <v>231</v>
      </c>
      <c r="V23" s="274" t="s">
        <v>239</v>
      </c>
      <c r="W23" s="278"/>
      <c r="X23" s="277"/>
      <c r="Y23" s="274"/>
      <c r="Z23" s="274"/>
    </row>
    <row r="24" spans="1:79" s="269" customFormat="1" ht="63" x14ac:dyDescent="0.25">
      <c r="A24" s="195"/>
      <c r="B24" s="279" t="s">
        <v>64</v>
      </c>
      <c r="C24" s="280" t="s">
        <v>226</v>
      </c>
      <c r="D24" s="195" t="s">
        <v>227</v>
      </c>
      <c r="E24" s="195" t="s">
        <v>237</v>
      </c>
      <c r="F24" s="192">
        <v>0.2</v>
      </c>
      <c r="G24" s="192">
        <v>0</v>
      </c>
      <c r="H24" s="281">
        <v>2020</v>
      </c>
      <c r="I24" s="281">
        <v>2020</v>
      </c>
      <c r="J24" s="195" t="s">
        <v>234</v>
      </c>
      <c r="K24" s="195" t="s">
        <v>234</v>
      </c>
      <c r="L24" s="195" t="s">
        <v>234</v>
      </c>
      <c r="M24" s="195" t="s">
        <v>234</v>
      </c>
      <c r="N24" s="282">
        <v>0</v>
      </c>
      <c r="O24" s="282">
        <f t="shared" si="0"/>
        <v>0</v>
      </c>
      <c r="P24" s="192">
        <v>0</v>
      </c>
      <c r="Q24" s="192">
        <v>1.7330777999999998</v>
      </c>
      <c r="R24" s="192"/>
      <c r="S24" s="192">
        <v>1.7330777999999998</v>
      </c>
      <c r="T24" s="195" t="s">
        <v>238</v>
      </c>
      <c r="U24" s="195" t="s">
        <v>231</v>
      </c>
      <c r="V24" s="195" t="s">
        <v>239</v>
      </c>
      <c r="W24" s="283"/>
      <c r="X24" s="282"/>
      <c r="Y24" s="195"/>
      <c r="Z24" s="195"/>
    </row>
    <row r="25" spans="1:79" s="269" customFormat="1" ht="110.25" x14ac:dyDescent="0.25">
      <c r="A25" s="260"/>
      <c r="B25" s="261" t="s">
        <v>168</v>
      </c>
      <c r="C25" s="262" t="s">
        <v>226</v>
      </c>
      <c r="D25" s="263" t="s">
        <v>227</v>
      </c>
      <c r="E25" s="263" t="s">
        <v>228</v>
      </c>
      <c r="F25" s="264">
        <v>2.7970000000000002</v>
      </c>
      <c r="G25" s="264">
        <v>0</v>
      </c>
      <c r="H25" s="265">
        <v>2015</v>
      </c>
      <c r="I25" s="265">
        <v>2015</v>
      </c>
      <c r="J25" s="263" t="s">
        <v>234</v>
      </c>
      <c r="K25" s="263" t="s">
        <v>234</v>
      </c>
      <c r="L25" s="263" t="s">
        <v>234</v>
      </c>
      <c r="M25" s="263" t="s">
        <v>234</v>
      </c>
      <c r="N25" s="268">
        <v>0</v>
      </c>
      <c r="O25" s="268">
        <f t="shared" si="0"/>
        <v>0</v>
      </c>
      <c r="P25" s="264">
        <v>38.295363561208262</v>
      </c>
      <c r="Q25" s="264">
        <v>30.109729599999998</v>
      </c>
      <c r="R25" s="264"/>
      <c r="S25" s="264">
        <v>30.109729599999998</v>
      </c>
      <c r="T25" s="263" t="s">
        <v>230</v>
      </c>
      <c r="U25" s="263" t="s">
        <v>231</v>
      </c>
      <c r="V25" s="263" t="s">
        <v>232</v>
      </c>
      <c r="W25" s="264"/>
      <c r="X25" s="268"/>
      <c r="Y25" s="263"/>
      <c r="Z25" s="263"/>
    </row>
    <row r="26" spans="1:79" ht="47.25" x14ac:dyDescent="0.25">
      <c r="A26" s="284"/>
      <c r="B26" s="261" t="s">
        <v>52</v>
      </c>
      <c r="C26" s="262" t="s">
        <v>226</v>
      </c>
      <c r="D26" s="285" t="s">
        <v>227</v>
      </c>
      <c r="E26" s="285" t="s">
        <v>227</v>
      </c>
      <c r="F26" s="286">
        <v>0</v>
      </c>
      <c r="G26" s="286">
        <v>0</v>
      </c>
      <c r="H26" s="287">
        <v>2017</v>
      </c>
      <c r="I26" s="287">
        <v>2020</v>
      </c>
      <c r="J26" s="285" t="s">
        <v>234</v>
      </c>
      <c r="K26" s="285" t="s">
        <v>234</v>
      </c>
      <c r="L26" s="288" t="s">
        <v>234</v>
      </c>
      <c r="M26" s="289" t="s">
        <v>234</v>
      </c>
      <c r="N26" s="268">
        <v>0</v>
      </c>
      <c r="O26" s="290">
        <f t="shared" si="0"/>
        <v>0</v>
      </c>
      <c r="P26" s="286">
        <v>0</v>
      </c>
      <c r="Q26" s="286">
        <v>5.8999999999999995</v>
      </c>
      <c r="R26" s="286"/>
      <c r="S26" s="291">
        <v>5.8999999999999995</v>
      </c>
      <c r="T26" s="285" t="s">
        <v>240</v>
      </c>
      <c r="U26" s="292" t="s">
        <v>231</v>
      </c>
      <c r="V26" s="292" t="s">
        <v>241</v>
      </c>
      <c r="W26" s="291">
        <v>-1.3727012034130499</v>
      </c>
      <c r="X26" s="293">
        <v>0.16</v>
      </c>
      <c r="Y26" s="285">
        <v>12</v>
      </c>
      <c r="Z26" s="285" t="s">
        <v>242</v>
      </c>
    </row>
    <row r="27" spans="1:79" ht="94.5" x14ac:dyDescent="0.25">
      <c r="A27" s="284"/>
      <c r="B27" s="261" t="s">
        <v>53</v>
      </c>
      <c r="C27" s="262" t="s">
        <v>226</v>
      </c>
      <c r="D27" s="285" t="s">
        <v>227</v>
      </c>
      <c r="E27" s="285" t="s">
        <v>227</v>
      </c>
      <c r="F27" s="286">
        <v>11.6</v>
      </c>
      <c r="G27" s="286">
        <v>0</v>
      </c>
      <c r="H27" s="287">
        <v>2017</v>
      </c>
      <c r="I27" s="287">
        <v>2019</v>
      </c>
      <c r="J27" s="285" t="s">
        <v>234</v>
      </c>
      <c r="K27" s="285" t="s">
        <v>243</v>
      </c>
      <c r="L27" s="288" t="s">
        <v>243</v>
      </c>
      <c r="M27" s="289" t="s">
        <v>243</v>
      </c>
      <c r="N27" s="268">
        <v>0</v>
      </c>
      <c r="O27" s="290">
        <f t="shared" si="0"/>
        <v>0</v>
      </c>
      <c r="P27" s="286">
        <v>0</v>
      </c>
      <c r="Q27" s="286">
        <v>23.335845199999998</v>
      </c>
      <c r="R27" s="286"/>
      <c r="S27" s="291">
        <v>23.335845199999998</v>
      </c>
      <c r="T27" s="285" t="s">
        <v>244</v>
      </c>
      <c r="U27" s="292" t="s">
        <v>231</v>
      </c>
      <c r="V27" s="292" t="s">
        <v>245</v>
      </c>
      <c r="W27" s="291">
        <v>-10.6250872339014</v>
      </c>
      <c r="X27" s="293">
        <v>0.17</v>
      </c>
      <c r="Y27" s="285">
        <v>11</v>
      </c>
      <c r="Z27" s="285" t="s">
        <v>242</v>
      </c>
    </row>
    <row r="28" spans="1:79" ht="94.5" x14ac:dyDescent="0.25">
      <c r="A28" s="284"/>
      <c r="B28" s="261" t="s">
        <v>54</v>
      </c>
      <c r="C28" s="262" t="s">
        <v>226</v>
      </c>
      <c r="D28" s="285" t="s">
        <v>227</v>
      </c>
      <c r="E28" s="285" t="s">
        <v>227</v>
      </c>
      <c r="F28" s="286">
        <v>44.45</v>
      </c>
      <c r="G28" s="286">
        <v>0</v>
      </c>
      <c r="H28" s="287">
        <v>2017</v>
      </c>
      <c r="I28" s="287">
        <v>2019</v>
      </c>
      <c r="J28" s="285" t="s">
        <v>234</v>
      </c>
      <c r="K28" s="285" t="s">
        <v>243</v>
      </c>
      <c r="L28" s="288" t="s">
        <v>243</v>
      </c>
      <c r="M28" s="289" t="s">
        <v>243</v>
      </c>
      <c r="N28" s="268">
        <v>0</v>
      </c>
      <c r="O28" s="290">
        <f t="shared" si="0"/>
        <v>0</v>
      </c>
      <c r="P28" s="286">
        <v>0</v>
      </c>
      <c r="Q28" s="286">
        <v>46.704552219999997</v>
      </c>
      <c r="R28" s="286"/>
      <c r="S28" s="291">
        <v>46.704552219999997</v>
      </c>
      <c r="T28" s="285" t="s">
        <v>244</v>
      </c>
      <c r="U28" s="292" t="s">
        <v>231</v>
      </c>
      <c r="V28" s="292" t="s">
        <v>245</v>
      </c>
      <c r="W28" s="291">
        <v>-20.507351139064699</v>
      </c>
      <c r="X28" s="293">
        <v>0.17</v>
      </c>
      <c r="Y28" s="285">
        <v>11</v>
      </c>
      <c r="Z28" s="285" t="s">
        <v>242</v>
      </c>
    </row>
    <row r="29" spans="1:79" ht="63" x14ac:dyDescent="0.25">
      <c r="A29" s="284"/>
      <c r="B29" s="261" t="s">
        <v>55</v>
      </c>
      <c r="C29" s="262" t="s">
        <v>226</v>
      </c>
      <c r="D29" s="285" t="s">
        <v>227</v>
      </c>
      <c r="E29" s="285" t="s">
        <v>227</v>
      </c>
      <c r="F29" s="286">
        <v>0</v>
      </c>
      <c r="G29" s="286">
        <v>8</v>
      </c>
      <c r="H29" s="287">
        <v>2017</v>
      </c>
      <c r="I29" s="287">
        <v>2019</v>
      </c>
      <c r="J29" s="285"/>
      <c r="K29" s="285" t="s">
        <v>243</v>
      </c>
      <c r="L29" s="288" t="s">
        <v>243</v>
      </c>
      <c r="M29" s="289" t="s">
        <v>243</v>
      </c>
      <c r="N29" s="268">
        <v>0</v>
      </c>
      <c r="O29" s="290">
        <f t="shared" si="0"/>
        <v>0</v>
      </c>
      <c r="P29" s="286">
        <v>0</v>
      </c>
      <c r="Q29" s="286">
        <v>23.977812399999998</v>
      </c>
      <c r="R29" s="286"/>
      <c r="S29" s="291">
        <v>23.977812399999998</v>
      </c>
      <c r="T29" s="285" t="s">
        <v>246</v>
      </c>
      <c r="U29" s="292" t="s">
        <v>231</v>
      </c>
      <c r="V29" s="292" t="s">
        <v>247</v>
      </c>
      <c r="W29" s="291">
        <v>-10.0142873251502</v>
      </c>
      <c r="X29" s="293">
        <v>0.17</v>
      </c>
      <c r="Y29" s="285">
        <v>11</v>
      </c>
      <c r="Z29" s="285" t="s">
        <v>242</v>
      </c>
    </row>
    <row r="30" spans="1:79" ht="110.25" x14ac:dyDescent="0.25">
      <c r="A30" s="284"/>
      <c r="B30" s="261" t="s">
        <v>71</v>
      </c>
      <c r="C30" s="262" t="s">
        <v>226</v>
      </c>
      <c r="D30" s="285" t="s">
        <v>227</v>
      </c>
      <c r="E30" s="285" t="s">
        <v>227</v>
      </c>
      <c r="F30" s="286">
        <v>24.259999999999998</v>
      </c>
      <c r="G30" s="286">
        <v>0</v>
      </c>
      <c r="H30" s="287">
        <v>2017</v>
      </c>
      <c r="I30" s="287">
        <v>2020</v>
      </c>
      <c r="J30" s="285" t="s">
        <v>234</v>
      </c>
      <c r="K30" s="285" t="s">
        <v>243</v>
      </c>
      <c r="L30" s="288" t="s">
        <v>243</v>
      </c>
      <c r="M30" s="289" t="s">
        <v>243</v>
      </c>
      <c r="N30" s="268">
        <v>0</v>
      </c>
      <c r="O30" s="290">
        <f t="shared" si="0"/>
        <v>0</v>
      </c>
      <c r="P30" s="286">
        <v>0</v>
      </c>
      <c r="Q30" s="286">
        <v>47.086953639999997</v>
      </c>
      <c r="R30" s="286"/>
      <c r="S30" s="291">
        <v>47.086953639999997</v>
      </c>
      <c r="T30" s="285" t="s">
        <v>248</v>
      </c>
      <c r="U30" s="292" t="s">
        <v>231</v>
      </c>
      <c r="V30" s="292" t="s">
        <v>249</v>
      </c>
      <c r="W30" s="291">
        <v>-3.4580257299779702</v>
      </c>
      <c r="X30" s="293">
        <v>0.19</v>
      </c>
      <c r="Y30" s="285">
        <v>10</v>
      </c>
      <c r="Z30" s="285" t="s">
        <v>242</v>
      </c>
    </row>
    <row r="31" spans="1:79" ht="110.25" x14ac:dyDescent="0.25">
      <c r="A31" s="284"/>
      <c r="B31" s="261" t="s">
        <v>72</v>
      </c>
      <c r="C31" s="262" t="s">
        <v>226</v>
      </c>
      <c r="D31" s="285" t="s">
        <v>227</v>
      </c>
      <c r="E31" s="285" t="s">
        <v>250</v>
      </c>
      <c r="F31" s="286">
        <v>0.13</v>
      </c>
      <c r="G31" s="286">
        <v>0</v>
      </c>
      <c r="H31" s="287">
        <v>2015</v>
      </c>
      <c r="I31" s="287">
        <v>2015</v>
      </c>
      <c r="J31" s="285" t="s">
        <v>234</v>
      </c>
      <c r="K31" s="285" t="s">
        <v>243</v>
      </c>
      <c r="L31" s="288" t="s">
        <v>243</v>
      </c>
      <c r="M31" s="289" t="s">
        <v>243</v>
      </c>
      <c r="N31" s="268">
        <v>0</v>
      </c>
      <c r="O31" s="290">
        <f t="shared" si="0"/>
        <v>0</v>
      </c>
      <c r="P31" s="286">
        <v>0</v>
      </c>
      <c r="Q31" s="286">
        <v>0.1298</v>
      </c>
      <c r="R31" s="286"/>
      <c r="S31" s="291">
        <v>0.1298</v>
      </c>
      <c r="T31" s="285" t="s">
        <v>248</v>
      </c>
      <c r="U31" s="292" t="s">
        <v>231</v>
      </c>
      <c r="V31" s="292" t="s">
        <v>249</v>
      </c>
      <c r="W31" s="291">
        <v>-8.4189213007654098E-2</v>
      </c>
      <c r="X31" s="293">
        <v>0.17</v>
      </c>
      <c r="Y31" s="285">
        <v>9</v>
      </c>
      <c r="Z31" s="285" t="s">
        <v>242</v>
      </c>
    </row>
    <row r="32" spans="1:79" ht="110.25" x14ac:dyDescent="0.25">
      <c r="A32" s="284"/>
      <c r="B32" s="261" t="s">
        <v>73</v>
      </c>
      <c r="C32" s="262" t="s">
        <v>226</v>
      </c>
      <c r="D32" s="285" t="s">
        <v>227</v>
      </c>
      <c r="E32" s="285" t="s">
        <v>251</v>
      </c>
      <c r="F32" s="286">
        <v>0.56000000000000005</v>
      </c>
      <c r="G32" s="286">
        <v>0</v>
      </c>
      <c r="H32" s="287">
        <v>2015</v>
      </c>
      <c r="I32" s="287">
        <v>2015</v>
      </c>
      <c r="J32" s="285" t="s">
        <v>234</v>
      </c>
      <c r="K32" s="285" t="s">
        <v>243</v>
      </c>
      <c r="L32" s="288" t="s">
        <v>243</v>
      </c>
      <c r="M32" s="289" t="s">
        <v>243</v>
      </c>
      <c r="N32" s="268">
        <v>0</v>
      </c>
      <c r="O32" s="290">
        <f t="shared" si="0"/>
        <v>0</v>
      </c>
      <c r="P32" s="286">
        <v>0</v>
      </c>
      <c r="Q32" s="286">
        <v>0.50149999999999995</v>
      </c>
      <c r="R32" s="286"/>
      <c r="S32" s="291">
        <v>0.50149999999999995</v>
      </c>
      <c r="T32" s="285" t="s">
        <v>248</v>
      </c>
      <c r="U32" s="292" t="s">
        <v>231</v>
      </c>
      <c r="V32" s="292" t="s">
        <v>249</v>
      </c>
      <c r="W32" s="291">
        <v>-0.15702097724812999</v>
      </c>
      <c r="X32" s="293">
        <v>0.17</v>
      </c>
      <c r="Y32" s="285">
        <v>9</v>
      </c>
      <c r="Z32" s="285" t="s">
        <v>242</v>
      </c>
    </row>
    <row r="33" spans="1:26" ht="110.25" x14ac:dyDescent="0.25">
      <c r="A33" s="284"/>
      <c r="B33" s="261" t="s">
        <v>74</v>
      </c>
      <c r="C33" s="262" t="s">
        <v>226</v>
      </c>
      <c r="D33" s="285" t="s">
        <v>227</v>
      </c>
      <c r="E33" s="285" t="s">
        <v>252</v>
      </c>
      <c r="F33" s="286">
        <v>0.5</v>
      </c>
      <c r="G33" s="286">
        <v>0</v>
      </c>
      <c r="H33" s="287">
        <v>2015</v>
      </c>
      <c r="I33" s="287">
        <v>2015</v>
      </c>
      <c r="J33" s="285" t="s">
        <v>234</v>
      </c>
      <c r="K33" s="285" t="s">
        <v>243</v>
      </c>
      <c r="L33" s="288" t="s">
        <v>243</v>
      </c>
      <c r="M33" s="289" t="s">
        <v>243</v>
      </c>
      <c r="N33" s="268">
        <v>1.233581138472396E-16</v>
      </c>
      <c r="O33" s="290">
        <f t="shared" si="0"/>
        <v>1.233581138472396E-16</v>
      </c>
      <c r="P33" s="286">
        <v>0</v>
      </c>
      <c r="Q33" s="286">
        <v>0.53100000000000003</v>
      </c>
      <c r="R33" s="286"/>
      <c r="S33" s="291">
        <v>0.53100000000000003</v>
      </c>
      <c r="T33" s="285" t="s">
        <v>248</v>
      </c>
      <c r="U33" s="292" t="s">
        <v>231</v>
      </c>
      <c r="V33" s="292" t="s">
        <v>249</v>
      </c>
      <c r="W33" s="291">
        <v>0.84297902275186998</v>
      </c>
      <c r="X33" s="293">
        <v>0.17</v>
      </c>
      <c r="Y33" s="285">
        <v>9</v>
      </c>
      <c r="Z33" s="285" t="s">
        <v>242</v>
      </c>
    </row>
    <row r="34" spans="1:26" ht="110.25" x14ac:dyDescent="0.25">
      <c r="A34" s="284"/>
      <c r="B34" s="261" t="s">
        <v>75</v>
      </c>
      <c r="C34" s="262" t="s">
        <v>226</v>
      </c>
      <c r="D34" s="285" t="s">
        <v>227</v>
      </c>
      <c r="E34" s="285" t="s">
        <v>253</v>
      </c>
      <c r="F34" s="286">
        <v>2.0499999999999998</v>
      </c>
      <c r="G34" s="286">
        <v>0</v>
      </c>
      <c r="H34" s="287">
        <v>2015</v>
      </c>
      <c r="I34" s="287">
        <v>2015</v>
      </c>
      <c r="J34" s="285" t="s">
        <v>234</v>
      </c>
      <c r="K34" s="285" t="s">
        <v>243</v>
      </c>
      <c r="L34" s="288" t="s">
        <v>243</v>
      </c>
      <c r="M34" s="289" t="s">
        <v>243</v>
      </c>
      <c r="N34" s="268">
        <v>0</v>
      </c>
      <c r="O34" s="290">
        <f t="shared" si="0"/>
        <v>0</v>
      </c>
      <c r="P34" s="286">
        <v>0</v>
      </c>
      <c r="Q34" s="286">
        <v>1.7893268896000001</v>
      </c>
      <c r="R34" s="286"/>
      <c r="S34" s="291">
        <v>1.7893268896000001</v>
      </c>
      <c r="T34" s="285" t="s">
        <v>248</v>
      </c>
      <c r="U34" s="292" t="s">
        <v>231</v>
      </c>
      <c r="V34" s="292" t="s">
        <v>249</v>
      </c>
      <c r="W34" s="291">
        <v>-0.147815607166119</v>
      </c>
      <c r="X34" s="293">
        <v>0.17</v>
      </c>
      <c r="Y34" s="285">
        <v>9</v>
      </c>
      <c r="Z34" s="285" t="s">
        <v>242</v>
      </c>
    </row>
    <row r="35" spans="1:26" ht="110.25" x14ac:dyDescent="0.25">
      <c r="A35" s="284"/>
      <c r="B35" s="261" t="s">
        <v>76</v>
      </c>
      <c r="C35" s="262" t="s">
        <v>226</v>
      </c>
      <c r="D35" s="285" t="s">
        <v>227</v>
      </c>
      <c r="E35" s="285" t="s">
        <v>227</v>
      </c>
      <c r="F35" s="286">
        <v>89.09</v>
      </c>
      <c r="G35" s="286">
        <v>0</v>
      </c>
      <c r="H35" s="287">
        <v>2017</v>
      </c>
      <c r="I35" s="287">
        <v>2020</v>
      </c>
      <c r="J35" s="285" t="s">
        <v>234</v>
      </c>
      <c r="K35" s="285" t="s">
        <v>243</v>
      </c>
      <c r="L35" s="288" t="s">
        <v>243</v>
      </c>
      <c r="M35" s="289" t="s">
        <v>243</v>
      </c>
      <c r="N35" s="268">
        <v>0.6629563023124484</v>
      </c>
      <c r="O35" s="290">
        <f t="shared" si="0"/>
        <v>0.6629563023124484</v>
      </c>
      <c r="P35" s="286">
        <v>0</v>
      </c>
      <c r="Q35" s="286">
        <v>267.44973052</v>
      </c>
      <c r="R35" s="286"/>
      <c r="S35" s="291">
        <v>149.74824612</v>
      </c>
      <c r="T35" s="285" t="s">
        <v>248</v>
      </c>
      <c r="U35" s="292" t="s">
        <v>231</v>
      </c>
      <c r="V35" s="292" t="s">
        <v>249</v>
      </c>
      <c r="W35" s="291">
        <v>-59.933690807741797</v>
      </c>
      <c r="X35" s="293">
        <v>0.17</v>
      </c>
      <c r="Y35" s="285">
        <v>12</v>
      </c>
      <c r="Z35" s="285" t="s">
        <v>242</v>
      </c>
    </row>
    <row r="36" spans="1:26" ht="110.25" x14ac:dyDescent="0.25">
      <c r="A36" s="284"/>
      <c r="B36" s="261" t="s">
        <v>77</v>
      </c>
      <c r="C36" s="262" t="s">
        <v>226</v>
      </c>
      <c r="D36" s="285" t="s">
        <v>227</v>
      </c>
      <c r="E36" s="285" t="s">
        <v>254</v>
      </c>
      <c r="F36" s="286">
        <v>0.64</v>
      </c>
      <c r="G36" s="286">
        <v>0</v>
      </c>
      <c r="H36" s="287">
        <v>2015</v>
      </c>
      <c r="I36" s="287">
        <v>2015</v>
      </c>
      <c r="J36" s="285" t="s">
        <v>234</v>
      </c>
      <c r="K36" s="285" t="s">
        <v>243</v>
      </c>
      <c r="L36" s="288" t="s">
        <v>243</v>
      </c>
      <c r="M36" s="289" t="s">
        <v>243</v>
      </c>
      <c r="N36" s="268">
        <v>0</v>
      </c>
      <c r="O36" s="290">
        <f t="shared" si="0"/>
        <v>0</v>
      </c>
      <c r="P36" s="286">
        <v>0</v>
      </c>
      <c r="Q36" s="286">
        <v>0.61360000000000003</v>
      </c>
      <c r="R36" s="286"/>
      <c r="S36" s="291">
        <v>0.61360000000000003</v>
      </c>
      <c r="T36" s="285" t="s">
        <v>248</v>
      </c>
      <c r="U36" s="292" t="s">
        <v>231</v>
      </c>
      <c r="V36" s="292" t="s">
        <v>249</v>
      </c>
      <c r="W36" s="291">
        <v>-5.8936285317610901E-2</v>
      </c>
      <c r="X36" s="293">
        <v>0.17</v>
      </c>
      <c r="Y36" s="285">
        <v>9</v>
      </c>
      <c r="Z36" s="285" t="s">
        <v>242</v>
      </c>
    </row>
    <row r="37" spans="1:26" ht="110.25" x14ac:dyDescent="0.25">
      <c r="A37" s="284"/>
      <c r="B37" s="261" t="s">
        <v>78</v>
      </c>
      <c r="C37" s="262" t="s">
        <v>226</v>
      </c>
      <c r="D37" s="285" t="s">
        <v>227</v>
      </c>
      <c r="E37" s="285" t="s">
        <v>251</v>
      </c>
      <c r="F37" s="286">
        <v>0.37</v>
      </c>
      <c r="G37" s="286">
        <v>0</v>
      </c>
      <c r="H37" s="287">
        <v>2015</v>
      </c>
      <c r="I37" s="287">
        <v>2015</v>
      </c>
      <c r="J37" s="285" t="s">
        <v>234</v>
      </c>
      <c r="K37" s="285" t="s">
        <v>243</v>
      </c>
      <c r="L37" s="288" t="s">
        <v>243</v>
      </c>
      <c r="M37" s="289" t="s">
        <v>243</v>
      </c>
      <c r="N37" s="268">
        <v>0</v>
      </c>
      <c r="O37" s="290">
        <f t="shared" si="0"/>
        <v>0</v>
      </c>
      <c r="P37" s="286">
        <v>0</v>
      </c>
      <c r="Q37" s="286">
        <v>0.36934</v>
      </c>
      <c r="R37" s="286"/>
      <c r="S37" s="291">
        <v>0.36934</v>
      </c>
      <c r="T37" s="285" t="s">
        <v>248</v>
      </c>
      <c r="U37" s="292" t="s">
        <v>231</v>
      </c>
      <c r="V37" s="292" t="s">
        <v>249</v>
      </c>
      <c r="W37" s="291">
        <v>-6.4861819428474105E-2</v>
      </c>
      <c r="X37" s="293">
        <v>0.19</v>
      </c>
      <c r="Y37" s="285">
        <v>8</v>
      </c>
      <c r="Z37" s="285" t="s">
        <v>242</v>
      </c>
    </row>
    <row r="38" spans="1:26" ht="110.25" x14ac:dyDescent="0.25">
      <c r="A38" s="284"/>
      <c r="B38" s="261" t="s">
        <v>79</v>
      </c>
      <c r="C38" s="262" t="s">
        <v>226</v>
      </c>
      <c r="D38" s="285" t="s">
        <v>227</v>
      </c>
      <c r="E38" s="285" t="s">
        <v>255</v>
      </c>
      <c r="F38" s="286">
        <v>0.41</v>
      </c>
      <c r="G38" s="286">
        <v>0</v>
      </c>
      <c r="H38" s="287">
        <v>2015</v>
      </c>
      <c r="I38" s="287">
        <v>2015</v>
      </c>
      <c r="J38" s="285" t="s">
        <v>234</v>
      </c>
      <c r="K38" s="285" t="s">
        <v>243</v>
      </c>
      <c r="L38" s="288" t="s">
        <v>243</v>
      </c>
      <c r="M38" s="289" t="s">
        <v>243</v>
      </c>
      <c r="N38" s="268">
        <v>0</v>
      </c>
      <c r="O38" s="290">
        <f t="shared" si="0"/>
        <v>0</v>
      </c>
      <c r="P38" s="286">
        <v>0</v>
      </c>
      <c r="Q38" s="286">
        <v>0.38704</v>
      </c>
      <c r="R38" s="286"/>
      <c r="S38" s="291">
        <v>0.38704</v>
      </c>
      <c r="T38" s="285" t="s">
        <v>248</v>
      </c>
      <c r="U38" s="292" t="s">
        <v>231</v>
      </c>
      <c r="V38" s="292" t="s">
        <v>249</v>
      </c>
      <c r="W38" s="291">
        <v>-2.4969132281727799E-2</v>
      </c>
      <c r="X38" s="293">
        <v>0.19</v>
      </c>
      <c r="Y38" s="285">
        <v>8</v>
      </c>
      <c r="Z38" s="285" t="s">
        <v>242</v>
      </c>
    </row>
    <row r="39" spans="1:26" ht="110.25" x14ac:dyDescent="0.25">
      <c r="A39" s="284"/>
      <c r="B39" s="261" t="s">
        <v>80</v>
      </c>
      <c r="C39" s="262" t="s">
        <v>226</v>
      </c>
      <c r="D39" s="285" t="s">
        <v>227</v>
      </c>
      <c r="E39" s="285" t="s">
        <v>256</v>
      </c>
      <c r="F39" s="286">
        <v>0.17</v>
      </c>
      <c r="G39" s="286">
        <v>0</v>
      </c>
      <c r="H39" s="287">
        <v>2015</v>
      </c>
      <c r="I39" s="287">
        <v>2015</v>
      </c>
      <c r="J39" s="285" t="s">
        <v>234</v>
      </c>
      <c r="K39" s="285" t="s">
        <v>243</v>
      </c>
      <c r="L39" s="288" t="s">
        <v>243</v>
      </c>
      <c r="M39" s="289" t="s">
        <v>243</v>
      </c>
      <c r="N39" s="268">
        <v>0</v>
      </c>
      <c r="O39" s="290">
        <f t="shared" si="0"/>
        <v>0</v>
      </c>
      <c r="P39" s="286">
        <v>0</v>
      </c>
      <c r="Q39" s="286">
        <v>0.16048000000000001</v>
      </c>
      <c r="R39" s="286"/>
      <c r="S39" s="291">
        <v>0.16048000000000001</v>
      </c>
      <c r="T39" s="285" t="s">
        <v>248</v>
      </c>
      <c r="U39" s="292" t="s">
        <v>231</v>
      </c>
      <c r="V39" s="292" t="s">
        <v>249</v>
      </c>
      <c r="W39" s="291">
        <v>-2.7358958668566E-2</v>
      </c>
      <c r="X39" s="293">
        <v>0.17</v>
      </c>
      <c r="Y39" s="285">
        <v>9</v>
      </c>
      <c r="Z39" s="285" t="s">
        <v>242</v>
      </c>
    </row>
    <row r="40" spans="1:26" s="269" customFormat="1" ht="110.25" x14ac:dyDescent="0.25">
      <c r="A40" s="260"/>
      <c r="B40" s="261" t="s">
        <v>176</v>
      </c>
      <c r="C40" s="262" t="s">
        <v>226</v>
      </c>
      <c r="D40" s="263" t="s">
        <v>227</v>
      </c>
      <c r="E40" s="263" t="s">
        <v>227</v>
      </c>
      <c r="F40" s="264">
        <v>1</v>
      </c>
      <c r="G40" s="264">
        <v>0</v>
      </c>
      <c r="H40" s="265">
        <v>2015</v>
      </c>
      <c r="I40" s="265">
        <v>2015</v>
      </c>
      <c r="J40" s="263" t="s">
        <v>234</v>
      </c>
      <c r="K40" s="263" t="s">
        <v>243</v>
      </c>
      <c r="L40" s="266" t="s">
        <v>243</v>
      </c>
      <c r="M40" s="267" t="s">
        <v>243</v>
      </c>
      <c r="N40" s="268">
        <v>0</v>
      </c>
      <c r="O40" s="268">
        <f t="shared" si="0"/>
        <v>0</v>
      </c>
      <c r="P40" s="264">
        <v>0</v>
      </c>
      <c r="Q40" s="264">
        <v>1.0029999999999999</v>
      </c>
      <c r="R40" s="264"/>
      <c r="S40" s="264">
        <v>1.0029999999999999</v>
      </c>
      <c r="T40" s="263" t="s">
        <v>248</v>
      </c>
      <c r="U40" s="263" t="s">
        <v>231</v>
      </c>
      <c r="V40" s="263" t="s">
        <v>249</v>
      </c>
      <c r="W40" s="264"/>
      <c r="X40" s="268"/>
      <c r="Y40" s="263"/>
      <c r="Z40" s="263"/>
    </row>
    <row r="41" spans="1:26" s="269" customFormat="1" ht="110.25" x14ac:dyDescent="0.25">
      <c r="A41" s="260"/>
      <c r="B41" s="261" t="s">
        <v>81</v>
      </c>
      <c r="C41" s="262" t="s">
        <v>226</v>
      </c>
      <c r="D41" s="263" t="s">
        <v>227</v>
      </c>
      <c r="E41" s="263" t="s">
        <v>227</v>
      </c>
      <c r="F41" s="264">
        <v>1</v>
      </c>
      <c r="G41" s="264">
        <v>0</v>
      </c>
      <c r="H41" s="265">
        <v>2015</v>
      </c>
      <c r="I41" s="265">
        <v>2015</v>
      </c>
      <c r="J41" s="263" t="s">
        <v>234</v>
      </c>
      <c r="K41" s="263" t="s">
        <v>243</v>
      </c>
      <c r="L41" s="266" t="s">
        <v>243</v>
      </c>
      <c r="M41" s="267" t="s">
        <v>243</v>
      </c>
      <c r="N41" s="268">
        <v>0</v>
      </c>
      <c r="O41" s="268">
        <f t="shared" si="0"/>
        <v>0</v>
      </c>
      <c r="P41" s="264">
        <v>0</v>
      </c>
      <c r="Q41" s="264">
        <v>1.0029999999999999</v>
      </c>
      <c r="R41" s="264"/>
      <c r="S41" s="264">
        <v>1.0029999999999999</v>
      </c>
      <c r="T41" s="263" t="s">
        <v>248</v>
      </c>
      <c r="U41" s="263" t="s">
        <v>231</v>
      </c>
      <c r="V41" s="263" t="s">
        <v>249</v>
      </c>
      <c r="W41" s="264"/>
      <c r="X41" s="268"/>
      <c r="Y41" s="263"/>
      <c r="Z41" s="263"/>
    </row>
    <row r="42" spans="1:26" s="269" customFormat="1" ht="110.25" x14ac:dyDescent="0.25">
      <c r="A42" s="260"/>
      <c r="B42" s="261" t="s">
        <v>82</v>
      </c>
      <c r="C42" s="262" t="s">
        <v>226</v>
      </c>
      <c r="D42" s="263" t="s">
        <v>227</v>
      </c>
      <c r="E42" s="263" t="s">
        <v>227</v>
      </c>
      <c r="F42" s="264">
        <v>0.3</v>
      </c>
      <c r="G42" s="264">
        <v>0</v>
      </c>
      <c r="H42" s="265">
        <v>2015</v>
      </c>
      <c r="I42" s="265">
        <v>2015</v>
      </c>
      <c r="J42" s="263" t="s">
        <v>234</v>
      </c>
      <c r="K42" s="263" t="s">
        <v>243</v>
      </c>
      <c r="L42" s="266" t="s">
        <v>243</v>
      </c>
      <c r="M42" s="267" t="s">
        <v>243</v>
      </c>
      <c r="N42" s="268">
        <v>-1.1564823173178715E-16</v>
      </c>
      <c r="O42" s="268">
        <f t="shared" si="0"/>
        <v>-1.1564823173178715E-16</v>
      </c>
      <c r="P42" s="264">
        <v>0</v>
      </c>
      <c r="Q42" s="264">
        <v>0.28319999999999995</v>
      </c>
      <c r="R42" s="264"/>
      <c r="S42" s="264">
        <v>0.28319999999999995</v>
      </c>
      <c r="T42" s="263" t="s">
        <v>248</v>
      </c>
      <c r="U42" s="263" t="s">
        <v>231</v>
      </c>
      <c r="V42" s="263" t="s">
        <v>249</v>
      </c>
      <c r="W42" s="264"/>
      <c r="X42" s="268"/>
      <c r="Y42" s="263"/>
      <c r="Z42" s="263"/>
    </row>
    <row r="43" spans="1:26" s="269" customFormat="1" ht="110.25" x14ac:dyDescent="0.25">
      <c r="A43" s="260"/>
      <c r="B43" s="261" t="s">
        <v>83</v>
      </c>
      <c r="C43" s="262" t="s">
        <v>226</v>
      </c>
      <c r="D43" s="263" t="s">
        <v>227</v>
      </c>
      <c r="E43" s="263" t="s">
        <v>227</v>
      </c>
      <c r="F43" s="264">
        <v>0.65</v>
      </c>
      <c r="G43" s="264">
        <v>0</v>
      </c>
      <c r="H43" s="265">
        <v>2015</v>
      </c>
      <c r="I43" s="265">
        <v>2015</v>
      </c>
      <c r="J43" s="263" t="s">
        <v>234</v>
      </c>
      <c r="K43" s="263" t="s">
        <v>243</v>
      </c>
      <c r="L43" s="266" t="s">
        <v>243</v>
      </c>
      <c r="M43" s="267" t="s">
        <v>243</v>
      </c>
      <c r="N43" s="268">
        <v>0</v>
      </c>
      <c r="O43" s="268">
        <f t="shared" si="0"/>
        <v>0</v>
      </c>
      <c r="P43" s="264">
        <v>0</v>
      </c>
      <c r="Q43" s="264">
        <v>0.59</v>
      </c>
      <c r="R43" s="264"/>
      <c r="S43" s="264">
        <v>0.59</v>
      </c>
      <c r="T43" s="263" t="s">
        <v>248</v>
      </c>
      <c r="U43" s="263" t="s">
        <v>231</v>
      </c>
      <c r="V43" s="263" t="s">
        <v>249</v>
      </c>
      <c r="W43" s="264"/>
      <c r="X43" s="268"/>
      <c r="Y43" s="263"/>
      <c r="Z43" s="263"/>
    </row>
    <row r="44" spans="1:26" s="269" customFormat="1" ht="110.25" x14ac:dyDescent="0.25">
      <c r="A44" s="260"/>
      <c r="B44" s="261" t="s">
        <v>84</v>
      </c>
      <c r="C44" s="262" t="s">
        <v>226</v>
      </c>
      <c r="D44" s="263" t="s">
        <v>227</v>
      </c>
      <c r="E44" s="263" t="s">
        <v>227</v>
      </c>
      <c r="F44" s="264">
        <v>1.335</v>
      </c>
      <c r="G44" s="264">
        <v>0</v>
      </c>
      <c r="H44" s="265">
        <v>2015</v>
      </c>
      <c r="I44" s="265">
        <v>2015</v>
      </c>
      <c r="J44" s="263" t="s">
        <v>234</v>
      </c>
      <c r="K44" s="263" t="s">
        <v>243</v>
      </c>
      <c r="L44" s="266" t="s">
        <v>243</v>
      </c>
      <c r="M44" s="267" t="s">
        <v>243</v>
      </c>
      <c r="N44" s="268">
        <v>1.2266509016146348E-16</v>
      </c>
      <c r="O44" s="268">
        <f t="shared" si="0"/>
        <v>1.2266509016146348E-16</v>
      </c>
      <c r="P44" s="264">
        <v>0</v>
      </c>
      <c r="Q44" s="264">
        <v>1.068000005</v>
      </c>
      <c r="R44" s="264"/>
      <c r="S44" s="264">
        <v>1.068000005</v>
      </c>
      <c r="T44" s="263" t="s">
        <v>248</v>
      </c>
      <c r="U44" s="263" t="s">
        <v>231</v>
      </c>
      <c r="V44" s="263" t="s">
        <v>249</v>
      </c>
      <c r="W44" s="264"/>
      <c r="X44" s="268"/>
      <c r="Y44" s="263"/>
      <c r="Z44" s="263"/>
    </row>
    <row r="45" spans="1:26" s="269" customFormat="1" ht="110.25" x14ac:dyDescent="0.25">
      <c r="A45" s="260"/>
      <c r="B45" s="261" t="s">
        <v>177</v>
      </c>
      <c r="C45" s="262" t="s">
        <v>226</v>
      </c>
      <c r="D45" s="263" t="s">
        <v>227</v>
      </c>
      <c r="E45" s="263" t="s">
        <v>227</v>
      </c>
      <c r="F45" s="264">
        <v>0.89200000000000002</v>
      </c>
      <c r="G45" s="264">
        <v>0</v>
      </c>
      <c r="H45" s="265">
        <v>2015</v>
      </c>
      <c r="I45" s="265">
        <v>2015</v>
      </c>
      <c r="J45" s="263" t="s">
        <v>234</v>
      </c>
      <c r="K45" s="263" t="s">
        <v>243</v>
      </c>
      <c r="L45" s="266" t="s">
        <v>243</v>
      </c>
      <c r="M45" s="267" t="s">
        <v>243</v>
      </c>
      <c r="N45" s="268">
        <v>0</v>
      </c>
      <c r="O45" s="268">
        <f t="shared" si="0"/>
        <v>0</v>
      </c>
      <c r="P45" s="264">
        <v>0</v>
      </c>
      <c r="Q45" s="264">
        <v>0.60871723079999995</v>
      </c>
      <c r="R45" s="264"/>
      <c r="S45" s="264">
        <v>0.60871723079999995</v>
      </c>
      <c r="T45" s="263" t="s">
        <v>248</v>
      </c>
      <c r="U45" s="263" t="s">
        <v>231</v>
      </c>
      <c r="V45" s="263" t="s">
        <v>249</v>
      </c>
      <c r="W45" s="264"/>
      <c r="X45" s="268"/>
      <c r="Y45" s="263"/>
      <c r="Z45" s="263"/>
    </row>
    <row r="46" spans="1:26" ht="110.25" x14ac:dyDescent="0.25">
      <c r="A46" s="284"/>
      <c r="B46" s="261" t="s">
        <v>85</v>
      </c>
      <c r="C46" s="262" t="s">
        <v>226</v>
      </c>
      <c r="D46" s="285" t="s">
        <v>227</v>
      </c>
      <c r="E46" s="285" t="s">
        <v>252</v>
      </c>
      <c r="F46" s="286">
        <v>0.88900000000000001</v>
      </c>
      <c r="G46" s="286">
        <v>0</v>
      </c>
      <c r="H46" s="287">
        <v>2015</v>
      </c>
      <c r="I46" s="287">
        <v>2015</v>
      </c>
      <c r="J46" s="285" t="s">
        <v>234</v>
      </c>
      <c r="K46" s="285" t="s">
        <v>243</v>
      </c>
      <c r="L46" s="288" t="s">
        <v>243</v>
      </c>
      <c r="M46" s="289" t="s">
        <v>243</v>
      </c>
      <c r="N46" s="268">
        <v>0</v>
      </c>
      <c r="O46" s="290">
        <f t="shared" si="0"/>
        <v>0</v>
      </c>
      <c r="P46" s="286">
        <v>0</v>
      </c>
      <c r="Q46" s="286">
        <v>0.68903342339999996</v>
      </c>
      <c r="R46" s="286"/>
      <c r="S46" s="291">
        <v>0.68903342339999996</v>
      </c>
      <c r="T46" s="285" t="s">
        <v>248</v>
      </c>
      <c r="U46" s="292" t="s">
        <v>231</v>
      </c>
      <c r="V46" s="292" t="s">
        <v>249</v>
      </c>
      <c r="W46" s="291">
        <v>-0.34729799146902901</v>
      </c>
      <c r="X46" s="293">
        <v>0.16</v>
      </c>
      <c r="Y46" s="285">
        <v>10</v>
      </c>
      <c r="Z46" s="285" t="s">
        <v>242</v>
      </c>
    </row>
    <row r="47" spans="1:26" ht="110.25" x14ac:dyDescent="0.25">
      <c r="A47" s="284"/>
      <c r="B47" s="261" t="s">
        <v>86</v>
      </c>
      <c r="C47" s="262" t="s">
        <v>226</v>
      </c>
      <c r="D47" s="285" t="s">
        <v>227</v>
      </c>
      <c r="E47" s="285" t="s">
        <v>252</v>
      </c>
      <c r="F47" s="286">
        <v>0.9</v>
      </c>
      <c r="G47" s="286">
        <v>0</v>
      </c>
      <c r="H47" s="287">
        <v>2015</v>
      </c>
      <c r="I47" s="287">
        <v>2015</v>
      </c>
      <c r="J47" s="285" t="s">
        <v>234</v>
      </c>
      <c r="K47" s="285" t="s">
        <v>243</v>
      </c>
      <c r="L47" s="288" t="s">
        <v>243</v>
      </c>
      <c r="M47" s="289" t="s">
        <v>243</v>
      </c>
      <c r="N47" s="268">
        <v>0</v>
      </c>
      <c r="O47" s="290">
        <f t="shared" si="0"/>
        <v>0</v>
      </c>
      <c r="P47" s="286">
        <v>0</v>
      </c>
      <c r="Q47" s="286">
        <v>0.194402463</v>
      </c>
      <c r="R47" s="286"/>
      <c r="S47" s="291">
        <v>0.194402463</v>
      </c>
      <c r="T47" s="285" t="s">
        <v>248</v>
      </c>
      <c r="U47" s="292" t="s">
        <v>231</v>
      </c>
      <c r="V47" s="292" t="s">
        <v>249</v>
      </c>
      <c r="W47" s="291">
        <v>-0.294568391713044</v>
      </c>
      <c r="X47" s="293">
        <v>0.16</v>
      </c>
      <c r="Y47" s="285">
        <v>9</v>
      </c>
      <c r="Z47" s="285" t="s">
        <v>242</v>
      </c>
    </row>
    <row r="48" spans="1:26" ht="110.25" x14ac:dyDescent="0.25">
      <c r="A48" s="284"/>
      <c r="B48" s="261" t="s">
        <v>87</v>
      </c>
      <c r="C48" s="262" t="s">
        <v>226</v>
      </c>
      <c r="D48" s="285" t="s">
        <v>227</v>
      </c>
      <c r="E48" s="285" t="s">
        <v>253</v>
      </c>
      <c r="F48" s="286">
        <v>0.91</v>
      </c>
      <c r="G48" s="286">
        <v>0</v>
      </c>
      <c r="H48" s="287">
        <v>2015</v>
      </c>
      <c r="I48" s="287">
        <v>2015</v>
      </c>
      <c r="J48" s="285" t="s">
        <v>234</v>
      </c>
      <c r="K48" s="285" t="s">
        <v>243</v>
      </c>
      <c r="L48" s="288" t="s">
        <v>243</v>
      </c>
      <c r="M48" s="289" t="s">
        <v>243</v>
      </c>
      <c r="N48" s="268">
        <v>0</v>
      </c>
      <c r="O48" s="290">
        <f t="shared" si="0"/>
        <v>0</v>
      </c>
      <c r="P48" s="286">
        <v>0</v>
      </c>
      <c r="Q48" s="286">
        <v>0.8118399999999999</v>
      </c>
      <c r="R48" s="286"/>
      <c r="S48" s="291">
        <v>0.8118399999999999</v>
      </c>
      <c r="T48" s="285" t="s">
        <v>248</v>
      </c>
      <c r="U48" s="292" t="s">
        <v>231</v>
      </c>
      <c r="V48" s="292" t="s">
        <v>249</v>
      </c>
      <c r="W48" s="291">
        <v>-0.157569182727409</v>
      </c>
      <c r="X48" s="293">
        <v>0.17</v>
      </c>
      <c r="Y48" s="285">
        <v>9</v>
      </c>
      <c r="Z48" s="285" t="s">
        <v>242</v>
      </c>
    </row>
    <row r="49" spans="1:79" ht="110.25" x14ac:dyDescent="0.25">
      <c r="A49" s="284"/>
      <c r="B49" s="261" t="s">
        <v>88</v>
      </c>
      <c r="C49" s="262" t="s">
        <v>226</v>
      </c>
      <c r="D49" s="285" t="s">
        <v>227</v>
      </c>
      <c r="E49" s="285" t="s">
        <v>253</v>
      </c>
      <c r="F49" s="286">
        <v>0.79800000000000004</v>
      </c>
      <c r="G49" s="286">
        <v>0</v>
      </c>
      <c r="H49" s="287">
        <v>2015</v>
      </c>
      <c r="I49" s="287">
        <v>2015</v>
      </c>
      <c r="J49" s="285" t="s">
        <v>234</v>
      </c>
      <c r="K49" s="285" t="s">
        <v>243</v>
      </c>
      <c r="L49" s="288" t="s">
        <v>243</v>
      </c>
      <c r="M49" s="289" t="s">
        <v>243</v>
      </c>
      <c r="N49" s="268">
        <v>1.2200253017858862E-16</v>
      </c>
      <c r="O49" s="290">
        <f t="shared" si="0"/>
        <v>1.2200253017858862E-16</v>
      </c>
      <c r="P49" s="286">
        <v>0</v>
      </c>
      <c r="Q49" s="286">
        <v>0.53690000000000004</v>
      </c>
      <c r="R49" s="286"/>
      <c r="S49" s="291">
        <v>0.53690000000000004</v>
      </c>
      <c r="T49" s="285" t="s">
        <v>248</v>
      </c>
      <c r="U49" s="292" t="s">
        <v>231</v>
      </c>
      <c r="V49" s="292" t="s">
        <v>249</v>
      </c>
      <c r="W49" s="291"/>
      <c r="X49" s="293"/>
      <c r="Y49" s="285"/>
      <c r="Z49" s="285"/>
    </row>
    <row r="50" spans="1:79" ht="110.25" x14ac:dyDescent="0.25">
      <c r="A50" s="284"/>
      <c r="B50" s="261" t="s">
        <v>89</v>
      </c>
      <c r="C50" s="262" t="s">
        <v>226</v>
      </c>
      <c r="D50" s="285" t="s">
        <v>227</v>
      </c>
      <c r="E50" s="285" t="s">
        <v>227</v>
      </c>
      <c r="F50" s="286">
        <v>0</v>
      </c>
      <c r="G50" s="286">
        <v>16.5</v>
      </c>
      <c r="H50" s="287">
        <v>2017</v>
      </c>
      <c r="I50" s="287">
        <v>2020</v>
      </c>
      <c r="J50" s="285" t="s">
        <v>234</v>
      </c>
      <c r="K50" s="285" t="s">
        <v>243</v>
      </c>
      <c r="L50" s="288" t="s">
        <v>243</v>
      </c>
      <c r="M50" s="289" t="s">
        <v>243</v>
      </c>
      <c r="N50" s="268">
        <v>0</v>
      </c>
      <c r="O50" s="290">
        <f t="shared" si="0"/>
        <v>0</v>
      </c>
      <c r="P50" s="286">
        <v>0</v>
      </c>
      <c r="Q50" s="286">
        <v>49.131387419999996</v>
      </c>
      <c r="R50" s="286"/>
      <c r="S50" s="291">
        <v>49.131387419999996</v>
      </c>
      <c r="T50" s="285" t="s">
        <v>248</v>
      </c>
      <c r="U50" s="292" t="s">
        <v>231</v>
      </c>
      <c r="V50" s="292" t="s">
        <v>249</v>
      </c>
      <c r="W50" s="291">
        <v>-9.1702914142180703</v>
      </c>
      <c r="X50" s="293">
        <v>0.16</v>
      </c>
      <c r="Y50" s="285">
        <v>11</v>
      </c>
      <c r="Z50" s="285" t="s">
        <v>242</v>
      </c>
    </row>
    <row r="51" spans="1:79" ht="110.25" x14ac:dyDescent="0.25">
      <c r="A51" s="284"/>
      <c r="B51" s="261" t="s">
        <v>90</v>
      </c>
      <c r="C51" s="262" t="s">
        <v>226</v>
      </c>
      <c r="D51" s="285" t="s">
        <v>227</v>
      </c>
      <c r="E51" s="285" t="s">
        <v>252</v>
      </c>
      <c r="F51" s="286">
        <v>0</v>
      </c>
      <c r="G51" s="286">
        <v>0.16</v>
      </c>
      <c r="H51" s="287">
        <v>2015</v>
      </c>
      <c r="I51" s="287">
        <v>2015</v>
      </c>
      <c r="J51" s="285" t="s">
        <v>234</v>
      </c>
      <c r="K51" s="285" t="s">
        <v>243</v>
      </c>
      <c r="L51" s="288" t="s">
        <v>243</v>
      </c>
      <c r="M51" s="289" t="s">
        <v>243</v>
      </c>
      <c r="N51" s="268">
        <v>0</v>
      </c>
      <c r="O51" s="290">
        <f t="shared" si="0"/>
        <v>0</v>
      </c>
      <c r="P51" s="286">
        <v>0</v>
      </c>
      <c r="Q51" s="286">
        <v>0.51919999999999999</v>
      </c>
      <c r="R51" s="286"/>
      <c r="S51" s="291">
        <v>0.51919999999999999</v>
      </c>
      <c r="T51" s="285" t="s">
        <v>248</v>
      </c>
      <c r="U51" s="292" t="s">
        <v>231</v>
      </c>
      <c r="V51" s="292" t="s">
        <v>249</v>
      </c>
      <c r="W51" s="291">
        <v>-0.101458231306293</v>
      </c>
      <c r="X51" s="293">
        <v>0.16</v>
      </c>
      <c r="Y51" s="285">
        <v>9</v>
      </c>
      <c r="Z51" s="285" t="s">
        <v>242</v>
      </c>
    </row>
    <row r="52" spans="1:79" ht="110.25" x14ac:dyDescent="0.25">
      <c r="A52" s="284"/>
      <c r="B52" s="261" t="s">
        <v>91</v>
      </c>
      <c r="C52" s="262" t="s">
        <v>226</v>
      </c>
      <c r="D52" s="285" t="s">
        <v>227</v>
      </c>
      <c r="E52" s="285" t="s">
        <v>251</v>
      </c>
      <c r="F52" s="286">
        <v>0</v>
      </c>
      <c r="G52" s="286">
        <v>0.1</v>
      </c>
      <c r="H52" s="287">
        <v>2015</v>
      </c>
      <c r="I52" s="287">
        <v>2015</v>
      </c>
      <c r="J52" s="285" t="s">
        <v>234</v>
      </c>
      <c r="K52" s="285" t="s">
        <v>243</v>
      </c>
      <c r="L52" s="288" t="s">
        <v>243</v>
      </c>
      <c r="M52" s="289" t="s">
        <v>243</v>
      </c>
      <c r="N52" s="268">
        <v>0</v>
      </c>
      <c r="O52" s="290">
        <f t="shared" si="0"/>
        <v>0</v>
      </c>
      <c r="P52" s="286">
        <v>0</v>
      </c>
      <c r="Q52" s="286">
        <v>0.47199999999999998</v>
      </c>
      <c r="R52" s="286"/>
      <c r="S52" s="291">
        <v>0.47199999999999998</v>
      </c>
      <c r="T52" s="285" t="s">
        <v>248</v>
      </c>
      <c r="U52" s="292" t="s">
        <v>231</v>
      </c>
      <c r="V52" s="292" t="s">
        <v>249</v>
      </c>
      <c r="W52" s="291">
        <v>0.89854176869370705</v>
      </c>
      <c r="X52" s="293">
        <v>0.16</v>
      </c>
      <c r="Y52" s="285">
        <v>9</v>
      </c>
      <c r="Z52" s="285" t="s">
        <v>242</v>
      </c>
    </row>
    <row r="53" spans="1:79" ht="110.25" x14ac:dyDescent="0.25">
      <c r="A53" s="284"/>
      <c r="B53" s="261" t="s">
        <v>92</v>
      </c>
      <c r="C53" s="262" t="s">
        <v>226</v>
      </c>
      <c r="D53" s="285" t="s">
        <v>227</v>
      </c>
      <c r="E53" s="285" t="s">
        <v>253</v>
      </c>
      <c r="F53" s="286">
        <v>0</v>
      </c>
      <c r="G53" s="286">
        <v>1.26</v>
      </c>
      <c r="H53" s="287">
        <v>2015</v>
      </c>
      <c r="I53" s="287">
        <v>2015</v>
      </c>
      <c r="J53" s="285" t="s">
        <v>234</v>
      </c>
      <c r="K53" s="285" t="s">
        <v>243</v>
      </c>
      <c r="L53" s="288" t="s">
        <v>243</v>
      </c>
      <c r="M53" s="289" t="s">
        <v>243</v>
      </c>
      <c r="N53" s="268">
        <v>0</v>
      </c>
      <c r="O53" s="290">
        <f t="shared" si="0"/>
        <v>0</v>
      </c>
      <c r="P53" s="286">
        <v>0</v>
      </c>
      <c r="Q53" s="286">
        <v>6.3023800000000003</v>
      </c>
      <c r="R53" s="286"/>
      <c r="S53" s="291">
        <v>6.3023800000000003</v>
      </c>
      <c r="T53" s="285" t="s">
        <v>248</v>
      </c>
      <c r="U53" s="292" t="s">
        <v>231</v>
      </c>
      <c r="V53" s="292" t="s">
        <v>249</v>
      </c>
      <c r="W53" s="291">
        <v>-1.31428803239718</v>
      </c>
      <c r="X53" s="293">
        <v>0.16</v>
      </c>
      <c r="Y53" s="285">
        <v>9</v>
      </c>
      <c r="Z53" s="285" t="s">
        <v>242</v>
      </c>
    </row>
    <row r="54" spans="1:79" ht="110.25" x14ac:dyDescent="0.25">
      <c r="A54" s="284"/>
      <c r="B54" s="261" t="s">
        <v>93</v>
      </c>
      <c r="C54" s="262" t="s">
        <v>226</v>
      </c>
      <c r="D54" s="285" t="s">
        <v>227</v>
      </c>
      <c r="E54" s="285" t="s">
        <v>253</v>
      </c>
      <c r="F54" s="286">
        <v>0</v>
      </c>
      <c r="G54" s="286">
        <v>0.16</v>
      </c>
      <c r="H54" s="287">
        <v>2015</v>
      </c>
      <c r="I54" s="287">
        <v>2015</v>
      </c>
      <c r="J54" s="285" t="s">
        <v>234</v>
      </c>
      <c r="K54" s="285" t="s">
        <v>243</v>
      </c>
      <c r="L54" s="288" t="s">
        <v>243</v>
      </c>
      <c r="M54" s="289" t="s">
        <v>243</v>
      </c>
      <c r="N54" s="268">
        <v>0</v>
      </c>
      <c r="O54" s="290">
        <f t="shared" si="0"/>
        <v>0</v>
      </c>
      <c r="P54" s="286">
        <v>0</v>
      </c>
      <c r="Q54" s="286">
        <v>0.51919999999999999</v>
      </c>
      <c r="R54" s="286"/>
      <c r="S54" s="291">
        <v>0.51919999999999999</v>
      </c>
      <c r="T54" s="285" t="s">
        <v>248</v>
      </c>
      <c r="U54" s="292" t="s">
        <v>231</v>
      </c>
      <c r="V54" s="292" t="s">
        <v>249</v>
      </c>
      <c r="W54" s="291">
        <v>-0.94166933831984301</v>
      </c>
      <c r="X54" s="293">
        <v>0.16</v>
      </c>
      <c r="Y54" s="285">
        <v>9</v>
      </c>
      <c r="Z54" s="285" t="s">
        <v>242</v>
      </c>
    </row>
    <row r="55" spans="1:79" ht="110.25" x14ac:dyDescent="0.25">
      <c r="A55" s="284"/>
      <c r="B55" s="261" t="s">
        <v>94</v>
      </c>
      <c r="C55" s="262" t="s">
        <v>226</v>
      </c>
      <c r="D55" s="285" t="s">
        <v>227</v>
      </c>
      <c r="E55" s="285" t="s">
        <v>253</v>
      </c>
      <c r="F55" s="286">
        <v>0</v>
      </c>
      <c r="G55" s="286">
        <v>6.3E-2</v>
      </c>
      <c r="H55" s="287">
        <v>2015</v>
      </c>
      <c r="I55" s="287">
        <v>2015</v>
      </c>
      <c r="J55" s="285" t="s">
        <v>234</v>
      </c>
      <c r="K55" s="285" t="s">
        <v>243</v>
      </c>
      <c r="L55" s="288" t="s">
        <v>243</v>
      </c>
      <c r="M55" s="289" t="s">
        <v>243</v>
      </c>
      <c r="N55" s="268">
        <v>0</v>
      </c>
      <c r="O55" s="290">
        <f t="shared" si="0"/>
        <v>0</v>
      </c>
      <c r="P55" s="286">
        <v>0</v>
      </c>
      <c r="Q55" s="286">
        <v>0.42479999999999996</v>
      </c>
      <c r="R55" s="286"/>
      <c r="S55" s="291">
        <v>0.42479999999999996</v>
      </c>
      <c r="T55" s="285" t="s">
        <v>248</v>
      </c>
      <c r="U55" s="292" t="s">
        <v>231</v>
      </c>
      <c r="V55" s="292" t="s">
        <v>249</v>
      </c>
      <c r="W55" s="291">
        <v>-0.120300814933588</v>
      </c>
      <c r="X55" s="293">
        <v>0.17</v>
      </c>
      <c r="Y55" s="285">
        <v>9</v>
      </c>
      <c r="Z55" s="285" t="s">
        <v>242</v>
      </c>
    </row>
    <row r="56" spans="1:79" ht="110.25" x14ac:dyDescent="0.25">
      <c r="A56" s="284"/>
      <c r="B56" s="261" t="s">
        <v>95</v>
      </c>
      <c r="C56" s="262" t="s">
        <v>226</v>
      </c>
      <c r="D56" s="285" t="s">
        <v>227</v>
      </c>
      <c r="E56" s="285" t="s">
        <v>253</v>
      </c>
      <c r="F56" s="286">
        <v>0</v>
      </c>
      <c r="G56" s="286">
        <v>0.16</v>
      </c>
      <c r="H56" s="287">
        <v>2015</v>
      </c>
      <c r="I56" s="287">
        <v>2015</v>
      </c>
      <c r="J56" s="285" t="s">
        <v>234</v>
      </c>
      <c r="K56" s="285" t="s">
        <v>243</v>
      </c>
      <c r="L56" s="288" t="s">
        <v>243</v>
      </c>
      <c r="M56" s="289" t="s">
        <v>243</v>
      </c>
      <c r="N56" s="268">
        <v>0</v>
      </c>
      <c r="O56" s="290">
        <f t="shared" si="0"/>
        <v>0</v>
      </c>
      <c r="P56" s="286">
        <v>0</v>
      </c>
      <c r="Q56" s="286">
        <v>0.51919999999999999</v>
      </c>
      <c r="R56" s="286"/>
      <c r="S56" s="291">
        <v>0.51919999999999999</v>
      </c>
      <c r="T56" s="285" t="s">
        <v>248</v>
      </c>
      <c r="U56" s="292" t="s">
        <v>231</v>
      </c>
      <c r="V56" s="292" t="s">
        <v>249</v>
      </c>
      <c r="W56" s="291"/>
      <c r="X56" s="293"/>
      <c r="Y56" s="285"/>
      <c r="Z56" s="285"/>
    </row>
    <row r="57" spans="1:79" s="304" customFormat="1" ht="204.75" x14ac:dyDescent="0.25">
      <c r="A57" s="294"/>
      <c r="B57" s="295" t="s">
        <v>45</v>
      </c>
      <c r="C57" s="195" t="s">
        <v>226</v>
      </c>
      <c r="D57" s="294" t="s">
        <v>227</v>
      </c>
      <c r="E57" s="294" t="s">
        <v>227</v>
      </c>
      <c r="F57" s="296">
        <v>0</v>
      </c>
      <c r="G57" s="296">
        <v>0</v>
      </c>
      <c r="H57" s="297">
        <v>2014</v>
      </c>
      <c r="I57" s="297">
        <v>2020</v>
      </c>
      <c r="J57" s="294" t="s">
        <v>234</v>
      </c>
      <c r="K57" s="294" t="s">
        <v>234</v>
      </c>
      <c r="L57" s="298" t="s">
        <v>243</v>
      </c>
      <c r="M57" s="299" t="s">
        <v>243</v>
      </c>
      <c r="N57" s="282">
        <v>0.17839431744369724</v>
      </c>
      <c r="O57" s="300">
        <f>N57</f>
        <v>0.17839431744369724</v>
      </c>
      <c r="P57" s="296">
        <v>0</v>
      </c>
      <c r="Q57" s="296">
        <v>67.499525840000004</v>
      </c>
      <c r="R57" s="296"/>
      <c r="S57" s="301">
        <v>63.999015860000007</v>
      </c>
      <c r="T57" s="294" t="s">
        <v>257</v>
      </c>
      <c r="U57" s="302" t="s">
        <v>231</v>
      </c>
      <c r="V57" s="302" t="s">
        <v>258</v>
      </c>
      <c r="W57" s="301">
        <v>-8.8995799773955699</v>
      </c>
      <c r="X57" s="303">
        <v>0.2</v>
      </c>
      <c r="Y57" s="294">
        <v>10</v>
      </c>
      <c r="Z57" s="285" t="s">
        <v>242</v>
      </c>
      <c r="BQ57" s="305"/>
      <c r="BR57" s="305"/>
      <c r="BS57" s="305"/>
      <c r="BT57" s="305"/>
      <c r="BU57" s="305"/>
      <c r="BV57" s="305"/>
      <c r="BW57" s="305"/>
      <c r="BX57" s="305"/>
      <c r="BY57" s="305"/>
      <c r="BZ57" s="305"/>
      <c r="CA57" s="305"/>
    </row>
    <row r="58" spans="1:79" s="310" customFormat="1" ht="30" x14ac:dyDescent="0.25">
      <c r="A58" s="306"/>
      <c r="B58" s="306" t="s">
        <v>38</v>
      </c>
      <c r="C58" s="306" t="s">
        <v>226</v>
      </c>
      <c r="D58" s="306" t="s">
        <v>227</v>
      </c>
      <c r="E58" s="306" t="s">
        <v>227</v>
      </c>
      <c r="F58" s="306">
        <v>0</v>
      </c>
      <c r="G58" s="306">
        <v>0</v>
      </c>
      <c r="H58" s="306">
        <v>2015</v>
      </c>
      <c r="I58" s="306">
        <v>2015</v>
      </c>
      <c r="J58" s="307" t="s">
        <v>234</v>
      </c>
      <c r="K58" s="307" t="s">
        <v>234</v>
      </c>
      <c r="L58" s="307" t="s">
        <v>234</v>
      </c>
      <c r="M58" s="307" t="s">
        <v>234</v>
      </c>
      <c r="N58" s="307">
        <v>0</v>
      </c>
      <c r="O58" s="307">
        <f>N58</f>
        <v>0</v>
      </c>
      <c r="P58" s="307">
        <v>0</v>
      </c>
      <c r="Q58" s="308">
        <v>10.700239999999999</v>
      </c>
      <c r="R58" s="306"/>
      <c r="S58" s="306">
        <v>10.700239999999999</v>
      </c>
      <c r="T58" s="306" t="s">
        <v>259</v>
      </c>
      <c r="U58" s="306" t="s">
        <v>231</v>
      </c>
      <c r="V58" s="306" t="s">
        <v>260</v>
      </c>
      <c r="W58" s="309">
        <v>-1.11405659192592</v>
      </c>
      <c r="X58" s="308">
        <v>21</v>
      </c>
      <c r="Y58" s="309">
        <v>7</v>
      </c>
      <c r="Z58" s="285" t="s">
        <v>242</v>
      </c>
    </row>
    <row r="59" spans="1:79" ht="47.25" x14ac:dyDescent="0.25">
      <c r="A59" s="294"/>
      <c r="B59" s="279" t="s">
        <v>40</v>
      </c>
      <c r="C59" s="280" t="s">
        <v>226</v>
      </c>
      <c r="D59" s="294" t="s">
        <v>227</v>
      </c>
      <c r="E59" s="294" t="s">
        <v>227</v>
      </c>
      <c r="F59" s="296">
        <v>0</v>
      </c>
      <c r="G59" s="296">
        <v>0</v>
      </c>
      <c r="H59" s="297">
        <v>2019</v>
      </c>
      <c r="I59" s="297">
        <v>2020</v>
      </c>
      <c r="J59" s="294" t="s">
        <v>234</v>
      </c>
      <c r="K59" s="294" t="s">
        <v>234</v>
      </c>
      <c r="L59" s="298" t="s">
        <v>234</v>
      </c>
      <c r="M59" s="299" t="s">
        <v>234</v>
      </c>
      <c r="N59" s="282">
        <v>0</v>
      </c>
      <c r="O59" s="300">
        <f>N59</f>
        <v>0</v>
      </c>
      <c r="P59" s="296">
        <v>0</v>
      </c>
      <c r="Q59" s="296">
        <v>11.799999999999999</v>
      </c>
      <c r="R59" s="296"/>
      <c r="S59" s="301">
        <v>11.799999999999999</v>
      </c>
      <c r="T59" s="294" t="s">
        <v>259</v>
      </c>
      <c r="U59" s="302" t="s">
        <v>231</v>
      </c>
      <c r="V59" s="302" t="s">
        <v>260</v>
      </c>
      <c r="W59" s="301">
        <v>-0.87486046299283404</v>
      </c>
      <c r="X59" s="303">
        <v>0.21</v>
      </c>
      <c r="Y59" s="294">
        <v>8</v>
      </c>
      <c r="Z59" s="285" t="s">
        <v>242</v>
      </c>
    </row>
    <row r="60" spans="1:79" ht="47.25" x14ac:dyDescent="0.25">
      <c r="A60" s="284"/>
      <c r="B60" s="261" t="s">
        <v>96</v>
      </c>
      <c r="C60" s="262" t="s">
        <v>226</v>
      </c>
      <c r="D60" s="285" t="s">
        <v>227</v>
      </c>
      <c r="E60" s="285" t="s">
        <v>261</v>
      </c>
      <c r="F60" s="286">
        <v>0</v>
      </c>
      <c r="G60" s="286">
        <v>0</v>
      </c>
      <c r="H60" s="287">
        <v>2012</v>
      </c>
      <c r="I60" s="287">
        <v>2020</v>
      </c>
      <c r="J60" s="285" t="s">
        <v>229</v>
      </c>
      <c r="K60" s="285" t="s">
        <v>229</v>
      </c>
      <c r="L60" s="288" t="s">
        <v>229</v>
      </c>
      <c r="M60" s="289" t="s">
        <v>229</v>
      </c>
      <c r="N60" s="268">
        <v>0.52097547323421678</v>
      </c>
      <c r="O60" s="290">
        <f>N60</f>
        <v>0.52097547323421678</v>
      </c>
      <c r="P60" s="286">
        <v>0</v>
      </c>
      <c r="Q60" s="286">
        <v>362.96813687999997</v>
      </c>
      <c r="R60" s="286"/>
      <c r="S60" s="291">
        <v>177.50861984999995</v>
      </c>
      <c r="T60" s="285" t="s">
        <v>262</v>
      </c>
      <c r="U60" s="311" t="s">
        <v>231</v>
      </c>
      <c r="V60" s="311" t="s">
        <v>263</v>
      </c>
      <c r="W60" s="291">
        <v>-126.70629269042701</v>
      </c>
      <c r="X60" s="293">
        <v>0.15</v>
      </c>
      <c r="Y60" s="285">
        <v>12</v>
      </c>
      <c r="Z60" s="285" t="s">
        <v>242</v>
      </c>
    </row>
  </sheetData>
  <mergeCells count="31">
    <mergeCell ref="T17:T18"/>
    <mergeCell ref="U17:U18"/>
    <mergeCell ref="V17:V18"/>
    <mergeCell ref="W17:X17"/>
    <mergeCell ref="Y17:Z17"/>
    <mergeCell ref="L17:L18"/>
    <mergeCell ref="M17:M18"/>
    <mergeCell ref="P17:P18"/>
    <mergeCell ref="Q17:Q18"/>
    <mergeCell ref="R17:R18"/>
    <mergeCell ref="S17:S18"/>
    <mergeCell ref="P16:Q16"/>
    <mergeCell ref="R16:S16"/>
    <mergeCell ref="T16:V16"/>
    <mergeCell ref="W16:Z16"/>
    <mergeCell ref="F17:F18"/>
    <mergeCell ref="G17:G18"/>
    <mergeCell ref="H17:H18"/>
    <mergeCell ref="I17:I18"/>
    <mergeCell ref="J17:J18"/>
    <mergeCell ref="K17:K18"/>
    <mergeCell ref="A7:Z7"/>
    <mergeCell ref="A16:A18"/>
    <mergeCell ref="B16:C18"/>
    <mergeCell ref="D16:D18"/>
    <mergeCell ref="E16:E18"/>
    <mergeCell ref="F16:G16"/>
    <mergeCell ref="H16:I16"/>
    <mergeCell ref="J16:M16"/>
    <mergeCell ref="N16:N18"/>
    <mergeCell ref="O16:O18"/>
  </mergeCells>
  <printOptions horizontalCentered="1"/>
  <pageMargins left="0.18" right="0.17" top="0.19685039370078741" bottom="0.19685039370078741" header="0.15748031496062992" footer="0.15748031496062992"/>
  <pageSetup paperSize="8" scale="1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 1.1 Минэнерго</vt:lpstr>
      <vt:lpstr>1.3 Минэнерго 2016-2020</vt:lpstr>
      <vt:lpstr>1.2 2017 Минэнерго</vt:lpstr>
      <vt:lpstr>1.2 2018 Минэнерго</vt:lpstr>
      <vt:lpstr>1.2 2019 Минэнерго</vt:lpstr>
      <vt:lpstr>1.2 2020 Минэнерго</vt:lpstr>
      <vt:lpstr>прил 2.2 (2016-2020)</vt:lpstr>
      <vt:lpstr>' 1.1 Минэнерго'!Заголовки_для_печати</vt:lpstr>
      <vt:lpstr>' 1.1 Минэнерго'!Область_печати</vt:lpstr>
      <vt:lpstr>'прил 2.2 (2016-2020)'!Область_печати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Пышнограева Олеся Михайловна</dc:creator>
  <cp:lastModifiedBy>Пышнограева Олеся Михайловна</cp:lastModifiedBy>
  <dcterms:created xsi:type="dcterms:W3CDTF">2015-03-27T06:44:44Z</dcterms:created>
  <dcterms:modified xsi:type="dcterms:W3CDTF">2015-03-27T06:47:58Z</dcterms:modified>
</cp:coreProperties>
</file>