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45" yWindow="1380" windowWidth="2370" windowHeight="1410" tabRatio="887"/>
  </bookViews>
  <sheets>
    <sheet name="Титул" sheetId="33" r:id="rId1"/>
    <sheet name="28 а) город" sheetId="35" r:id="rId2"/>
    <sheet name="28 а) село" sheetId="36" r:id="rId3"/>
    <sheet name="28а) РТУ ПР2" sheetId="27" r:id="rId4"/>
    <sheet name="28 б) reshenie_tarif_2020" sheetId="34" r:id="rId5"/>
    <sheet name="28 в) srednie_dannie_fact_mosh" sheetId="20" r:id="rId6"/>
    <sheet name="28 г) srednie_dannie_dline_VL" sheetId="21" r:id="rId7"/>
    <sheet name="28 д) info_TP_2020" sheetId="31" r:id="rId8"/>
    <sheet name="28 е) info_zayavki_TP_2020" sheetId="32" r:id="rId9"/>
  </sheets>
  <externalReferences>
    <externalReference r:id="rId10"/>
  </externalReferences>
  <definedNames>
    <definedName name="Код_статуса">'[1]Статусы ТП'!$A$2:$A$12</definedName>
    <definedName name="_xlnm.Print_Area" localSheetId="1">'28 а) город'!$A$1:$H$466</definedName>
    <definedName name="_xlnm.Print_Area" localSheetId="2">'28 а) село'!$A$1:$H$457</definedName>
    <definedName name="_xlnm.Print_Area" localSheetId="4">'28 б) reshenie_tarif_2020'!$A$1:$E$10</definedName>
    <definedName name="_xlnm.Print_Area" localSheetId="5">'28 в) srednie_dannie_fact_mosh'!$A$1:$E$12</definedName>
    <definedName name="_xlnm.Print_Area" localSheetId="6">'28 г) srednie_dannie_dline_VL'!$A$1:$F$17</definedName>
    <definedName name="_xlnm.Print_Area" localSheetId="8">'28 е) info_zayavki_TP_2020'!$A$1:$I$21</definedName>
    <definedName name="_xlnm.Print_Area" localSheetId="3">'28а) РТУ ПР2'!$A$1:$G$30</definedName>
  </definedNames>
  <calcPr calcId="144525"/>
</workbook>
</file>

<file path=xl/calcChain.xml><?xml version="1.0" encoding="utf-8"?>
<calcChain xmlns="http://schemas.openxmlformats.org/spreadsheetml/2006/main">
  <c r="D472" i="35" l="1"/>
  <c r="K472" i="35"/>
  <c r="H472" i="35"/>
  <c r="E472" i="35"/>
  <c r="D22" i="21" l="1"/>
  <c r="F22" i="21"/>
  <c r="G22" i="21"/>
  <c r="I22" i="21"/>
  <c r="J22" i="21"/>
  <c r="L22" i="21"/>
  <c r="D23" i="21"/>
  <c r="E23" i="21"/>
  <c r="F23" i="21"/>
  <c r="G23" i="21"/>
  <c r="H23" i="21"/>
  <c r="I23" i="21"/>
  <c r="J23" i="21"/>
  <c r="K23" i="21"/>
  <c r="L23" i="21"/>
  <c r="D25" i="21"/>
  <c r="E25" i="21"/>
  <c r="F25" i="21"/>
  <c r="G25" i="21"/>
  <c r="H25" i="21"/>
  <c r="I25" i="21"/>
  <c r="J25" i="21"/>
  <c r="K25" i="21"/>
  <c r="L25" i="21"/>
  <c r="D26" i="21"/>
  <c r="E26" i="21"/>
  <c r="F26" i="21"/>
  <c r="G26" i="21"/>
  <c r="H26" i="21"/>
  <c r="I26" i="21"/>
  <c r="J26" i="21"/>
  <c r="K26" i="21"/>
  <c r="L26" i="21"/>
  <c r="D27" i="21"/>
  <c r="E27" i="21"/>
  <c r="F27" i="21"/>
  <c r="G27" i="21"/>
  <c r="H27" i="21"/>
  <c r="I27" i="21"/>
  <c r="J27" i="21"/>
  <c r="K27" i="21"/>
  <c r="L27" i="21"/>
  <c r="G21" i="21"/>
  <c r="H21" i="21"/>
  <c r="I21" i="21"/>
  <c r="J21" i="21"/>
  <c r="K21" i="21"/>
  <c r="L21" i="21"/>
  <c r="E21" i="21"/>
  <c r="F21" i="21"/>
  <c r="D21" i="21"/>
  <c r="K20" i="21"/>
  <c r="I20" i="21"/>
  <c r="L20" i="21" s="1"/>
  <c r="H20" i="21"/>
  <c r="G20" i="21"/>
  <c r="J20" i="21" s="1"/>
  <c r="E12" i="20"/>
  <c r="D12" i="20"/>
  <c r="J464" i="36"/>
  <c r="J463" i="36"/>
  <c r="K463" i="36"/>
  <c r="L462" i="36"/>
  <c r="K462" i="36"/>
  <c r="G464" i="36"/>
  <c r="G463" i="36"/>
  <c r="H463" i="36"/>
  <c r="I462" i="36"/>
  <c r="H462" i="36"/>
  <c r="D464" i="36"/>
  <c r="E463" i="36"/>
  <c r="D463" i="36"/>
  <c r="F462" i="36"/>
  <c r="E462" i="36"/>
  <c r="G458" i="36"/>
  <c r="H458" i="36"/>
  <c r="F458" i="36"/>
  <c r="I461" i="36"/>
  <c r="L461" i="36" s="1"/>
  <c r="H461" i="36"/>
  <c r="K461" i="36" s="1"/>
  <c r="G461" i="36"/>
  <c r="J461" i="36" s="1"/>
  <c r="L476" i="35"/>
  <c r="K476" i="35"/>
  <c r="J476" i="35"/>
  <c r="I476" i="35"/>
  <c r="H476" i="35"/>
  <c r="G476" i="35"/>
  <c r="F476" i="35"/>
  <c r="E476" i="35"/>
  <c r="D476" i="35"/>
  <c r="G468" i="35"/>
  <c r="H468" i="35"/>
  <c r="F468" i="35"/>
  <c r="K22" i="21"/>
  <c r="G467" i="35"/>
  <c r="H467" i="35"/>
  <c r="F467" i="35"/>
  <c r="H22" i="21"/>
  <c r="E22" i="21"/>
  <c r="J472" i="35"/>
  <c r="G472" i="35"/>
  <c r="L471" i="35"/>
  <c r="I471" i="35"/>
  <c r="F471" i="35"/>
  <c r="K471" i="35"/>
  <c r="H471" i="35"/>
  <c r="E471" i="35"/>
  <c r="K470" i="35"/>
  <c r="L470" i="35"/>
  <c r="J470" i="35"/>
  <c r="H470" i="35"/>
  <c r="I470" i="35"/>
  <c r="G470" i="35"/>
  <c r="R22" i="21" l="1"/>
  <c r="P21" i="21"/>
  <c r="P27" i="21"/>
  <c r="P26" i="21"/>
  <c r="N26" i="21"/>
  <c r="R23" i="21"/>
  <c r="N23" i="21"/>
  <c r="R27" i="21"/>
  <c r="N25" i="21"/>
  <c r="R26" i="21"/>
  <c r="P25" i="21"/>
  <c r="R21" i="21"/>
  <c r="N27" i="21"/>
  <c r="R25" i="21"/>
  <c r="P23" i="21"/>
  <c r="P22" i="21"/>
  <c r="N21" i="21"/>
  <c r="N22" i="21"/>
  <c r="G420" i="36"/>
  <c r="G418" i="36"/>
  <c r="G417" i="36"/>
  <c r="G415" i="36"/>
  <c r="G414" i="36"/>
  <c r="G413" i="36"/>
  <c r="G412" i="36"/>
  <c r="H457" i="36"/>
  <c r="H456" i="36"/>
  <c r="H455" i="36"/>
  <c r="H454" i="36"/>
  <c r="H453" i="36"/>
  <c r="H450" i="36"/>
  <c r="H466" i="35" l="1"/>
  <c r="H465" i="35"/>
  <c r="H464" i="35"/>
  <c r="H463" i="35"/>
  <c r="H462" i="35" l="1"/>
  <c r="H459" i="35"/>
  <c r="G420" i="35"/>
  <c r="G418" i="35" l="1"/>
  <c r="G417" i="35" l="1"/>
  <c r="G415" i="35" l="1"/>
  <c r="G414" i="35" l="1"/>
  <c r="G413" i="35" l="1"/>
  <c r="G412" i="35"/>
</calcChain>
</file>

<file path=xl/sharedStrings.xml><?xml version="1.0" encoding="utf-8"?>
<sst xmlns="http://schemas.openxmlformats.org/spreadsheetml/2006/main" count="2013" uniqueCount="379">
  <si>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</si>
  <si>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</si>
  <si>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</si>
  <si>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</si>
  <si>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</si>
  <si>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</si>
  <si>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</si>
  <si>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</si>
  <si>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</si>
  <si>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№ п/п</t>
  </si>
  <si>
    <t>Год ввода объекта</t>
  </si>
  <si>
    <t>Уровень напряжения, кВ</t>
  </si>
  <si>
    <t>Приложение № 2 к Методическим указаниям по определению размера платы за технологическое присоединение к электрическим сетям</t>
  </si>
  <si>
    <t>Наименование мероприятий</t>
  </si>
  <si>
    <t>Информация для расчета стандартизированной тарифной ставки Ci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</si>
  <si>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</si>
  <si>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</si>
  <si>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</si>
  <si>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</si>
  <si>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</si>
  <si>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</si>
  <si>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</si>
  <si>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</si>
  <si>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2017 год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</si>
  <si>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2018 год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</si>
  <si>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</si>
  <si>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</si>
  <si>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</si>
  <si>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</si>
  <si>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</si>
  <si>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</si>
  <si>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</si>
  <si>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</si>
  <si>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</si>
  <si>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</si>
  <si>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</si>
  <si>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</si>
  <si>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</si>
  <si>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</si>
  <si>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</si>
  <si>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</si>
  <si>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</si>
  <si>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</si>
  <si>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</si>
  <si>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</si>
  <si>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</si>
  <si>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</si>
  <si>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</si>
  <si>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</si>
  <si>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</si>
  <si>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</si>
  <si>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</si>
  <si>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</si>
  <si>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</si>
  <si>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</si>
  <si>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</si>
  <si>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</si>
  <si>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</si>
  <si>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</si>
  <si>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</si>
  <si>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</si>
  <si>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</si>
  <si>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</si>
  <si>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</si>
  <si>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</si>
  <si>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</si>
  <si>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</si>
  <si>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</si>
  <si>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(для территорий городских населенных пунктов)</t>
  </si>
  <si>
    <t>филиал ПАО «МРСК Северного Кавказа» - «Севкавказэнерго»</t>
  </si>
  <si>
    <t>Наименование</t>
  </si>
  <si>
    <t>Факт 2016</t>
  </si>
  <si>
    <t>Факт 2017</t>
  </si>
  <si>
    <t>Факт 2018</t>
  </si>
  <si>
    <t>План 2020</t>
  </si>
  <si>
    <t>БП 2020</t>
  </si>
  <si>
    <t>6=(гр.3+гр.4+гр.5)/3</t>
  </si>
  <si>
    <t>Количество договоров, шт.</t>
  </si>
  <si>
    <t>Объм максимальной мощности, кВт.</t>
  </si>
  <si>
    <t>-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</si>
  <si>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</si>
  <si>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</si>
  <si>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</si>
  <si>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</si>
  <si>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</si>
  <si>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</si>
  <si>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</si>
  <si>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</si>
  <si>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</si>
  <si>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</si>
  <si>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</si>
  <si>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</si>
  <si>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</si>
  <si>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</si>
  <si>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</si>
  <si>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</si>
  <si>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От 670 кВт - всего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</si>
  <si>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2019 год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</si>
  <si>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</si>
  <si>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</si>
  <si>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</si>
  <si>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</si>
  <si>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</si>
  <si>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</si>
  <si>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 электросетевого хозяйства для целей технологического</t>
  </si>
  <si>
    <t>присоединения и для целей реализации иных мероприятий инвестиционной программы территориальной</t>
  </si>
  <si>
    <t>сетевой организации, а также на обеспечение средствами коммерческого учета электрической энергии (мощности)</t>
  </si>
  <si>
    <t>N п/п</t>
  </si>
  <si>
    <t>Объект электросетевого хозяйства/Средство коммерческого учета электрической энергии (мощности)</t>
  </si>
  <si>
    <t>Протяженность (для линий электропередачи), м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</si>
  <si>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</si>
  <si>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</si>
  <si>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1. (С2)</t>
  </si>
  <si>
    <t>1.1.</t>
  </si>
  <si>
    <t xml:space="preserve">воздушные линии на деревянных опорах изолированным медным проводом </t>
  </si>
  <si>
    <t>1.2.</t>
  </si>
  <si>
    <t xml:space="preserve">воздушные линии на деревянных опорах изолированным стальным проводом </t>
  </si>
  <si>
    <t>1.3.</t>
  </si>
  <si>
    <t>воздушные линии на деревянных опорах изолированным сталеалюминиевым проводом</t>
  </si>
  <si>
    <t>1.4.</t>
  </si>
  <si>
    <t>воздушные линии на деревянных опорах изолированным алюминиевым проводом</t>
  </si>
  <si>
    <t>1.5.</t>
  </si>
  <si>
    <t xml:space="preserve">воздушные линии на деревянных опорах неизолированным медным проводом </t>
  </si>
  <si>
    <t>1.6.</t>
  </si>
  <si>
    <t xml:space="preserve">воздушные линии на деревянных опорах неизолированным стальным проводом </t>
  </si>
  <si>
    <t>1.7.</t>
  </si>
  <si>
    <t>воздушные линии на деревянных опорах неизолированным сталеалюминиевым проводом</t>
  </si>
  <si>
    <t>1.8.</t>
  </si>
  <si>
    <t xml:space="preserve">воздушные линии на деревянных опорах неизолированным алюминиевым проводом </t>
  </si>
  <si>
    <t>1.9.</t>
  </si>
  <si>
    <t>воздушные линии на металлических опорах изолированным медным проводом</t>
  </si>
  <si>
    <t>1.10.</t>
  </si>
  <si>
    <t xml:space="preserve">воздушные линии на металлических опорах изолированным стальным проводом </t>
  </si>
  <si>
    <t>1.11.</t>
  </si>
  <si>
    <t xml:space="preserve">воздушные линии на металлических опорах изолированным сталеалюминиевым проводом </t>
  </si>
  <si>
    <t>1.12.</t>
  </si>
  <si>
    <t>воздушные линии на металлических опорах изолированным алюминиевым проводом</t>
  </si>
  <si>
    <t>1.13.</t>
  </si>
  <si>
    <t>воздушные линии на металлических опорах неизолированным медным проводом</t>
  </si>
  <si>
    <t>1.14.</t>
  </si>
  <si>
    <t xml:space="preserve">воздушные линии на металлических опорах неизолированным стальным проводом </t>
  </si>
  <si>
    <t>1.15.</t>
  </si>
  <si>
    <t>воздушные линии на металлических опорах неизолированным сталеалюминиевым проводом</t>
  </si>
  <si>
    <t>1.16.</t>
  </si>
  <si>
    <t xml:space="preserve">воздушные линии на металлических опорах неизолированным алюминиевым проводом </t>
  </si>
  <si>
    <t>1.17.</t>
  </si>
  <si>
    <t xml:space="preserve">воздушные линии на железобетонных опорах изолированным медным проводом </t>
  </si>
  <si>
    <t>1.18.</t>
  </si>
  <si>
    <t>воздушные линии на железобетонных опорах изолированным стальным проводом</t>
  </si>
  <si>
    <t>1.19.</t>
  </si>
  <si>
    <t xml:space="preserve">воздушные линии на железобетонных опорах изолированным сталеалюминиевым проводом </t>
  </si>
  <si>
    <t>1.20.</t>
  </si>
  <si>
    <t>воздушные линии на железобетонных опорах изолированным алюминиевым проводом</t>
  </si>
  <si>
    <t>1.21.</t>
  </si>
  <si>
    <t xml:space="preserve">воздушные линии на железобетонных опорах неизолированным медным проводом </t>
  </si>
  <si>
    <t>1.22.</t>
  </si>
  <si>
    <t>воздушные линии на железобетонных опорах неизолированным стальным проводом</t>
  </si>
  <si>
    <t>1.23.</t>
  </si>
  <si>
    <t xml:space="preserve">воздушные линии на железобетонных опорах неизолированным сталеалюминиевым проводом </t>
  </si>
  <si>
    <t>1.24.</t>
  </si>
  <si>
    <t>воздушные линии на железобетонных опорах неизолированным алюминиевым проводом</t>
  </si>
  <si>
    <t>2. (С3)</t>
  </si>
  <si>
    <t>2.1.</t>
  </si>
  <si>
    <t xml:space="preserve">кабельные линии в траншеях одножильные с резиновой или пластмассовой изоляцией </t>
  </si>
  <si>
    <t>2.2.</t>
  </si>
  <si>
    <t xml:space="preserve">кабельные линии в траншеях одножильные с бумажной изоляцией </t>
  </si>
  <si>
    <t>2.3.</t>
  </si>
  <si>
    <t xml:space="preserve">кабельные линии в траншеях многожильные с резиновой или пластмассовой изоляцией </t>
  </si>
  <si>
    <t>2.4.</t>
  </si>
  <si>
    <t xml:space="preserve">кабельные линии в траншеях многожильные с бумажной изоляцией </t>
  </si>
  <si>
    <t>2.5.</t>
  </si>
  <si>
    <t>кабельные линии в блоках одножильные с резиновой или пластмассовой изоляцией</t>
  </si>
  <si>
    <t>2.6.</t>
  </si>
  <si>
    <t>кабельные линии в блоках одножильные с бумажной изоляцией</t>
  </si>
  <si>
    <t>2.7.</t>
  </si>
  <si>
    <t>кабельные линии в блоках многожильные с резиновой или пластмассовой изоляцией</t>
  </si>
  <si>
    <t>2.8.</t>
  </si>
  <si>
    <t xml:space="preserve">кабельные линии в блоках многожильные с бумажной изоляцией </t>
  </si>
  <si>
    <t>2.9.</t>
  </si>
  <si>
    <t>кабельные линии в каналах одножильные с резиновой или пластмассовой изоляцией</t>
  </si>
  <si>
    <t>2.10.</t>
  </si>
  <si>
    <t xml:space="preserve">кабельные линии в каналах одножильные с бумажной изоляцией </t>
  </si>
  <si>
    <t>2.11.</t>
  </si>
  <si>
    <t xml:space="preserve">кабельные линии в каналах многожильные с резиновой или пластмассовой изоляцией </t>
  </si>
  <si>
    <t>2.12.</t>
  </si>
  <si>
    <t xml:space="preserve">кабельные линии в каналах многожильные с бумажной изоляцией </t>
  </si>
  <si>
    <t>2.13.</t>
  </si>
  <si>
    <t>кабельные линии в туннелях и коллекторах одножильные с резиновой или пластмассовой изоляцией</t>
  </si>
  <si>
    <t>2.14.</t>
  </si>
  <si>
    <t>кабельные линии в туннелях и коллекторах одножильные с бумажной изоляцией</t>
  </si>
  <si>
    <t>2.15.</t>
  </si>
  <si>
    <t>кабельные линии в туннелях и коллекторах многожильные с резиновой или пластмассовой изоляцией</t>
  </si>
  <si>
    <t>2.16.</t>
  </si>
  <si>
    <t>кабельные линии в туннелях и коллекторах многожильные с бумажной изоляцией</t>
  </si>
  <si>
    <t>2.17.</t>
  </si>
  <si>
    <t>кабельные линии в галереях и эстакадах одножильные с резиновой или пластмассовой изоляцией</t>
  </si>
  <si>
    <t>2.18.</t>
  </si>
  <si>
    <t xml:space="preserve">кабельные линии в галереях и эстакадах одножильные с бумажной изоляцией </t>
  </si>
  <si>
    <t>2.19.</t>
  </si>
  <si>
    <t>кабельные линии в галереях и эстакадах многожильные с резиновой или пластмассовой изоляцией</t>
  </si>
  <si>
    <t>2.20.</t>
  </si>
  <si>
    <t xml:space="preserve">кабельные линии в галереях и эстакадах многожильные с бумажной изоляцией </t>
  </si>
  <si>
    <t>2.21.</t>
  </si>
  <si>
    <t>кабельные линии, прокладываемые путем горизонтального наклонного бурения, одножильные с резиновой или пластмассовой изоляцией</t>
  </si>
  <si>
    <t>2.22.</t>
  </si>
  <si>
    <t>кабельные линии, прокладываемые путем горизонтального наклонного бурения, одножильные с бумажной изоляцией</t>
  </si>
  <si>
    <t>2.23.</t>
  </si>
  <si>
    <t>кабельные линии, прокладываемые путем горизонтального наклонного бурения, многожильные с резиновой или пластмассовой изоляцией</t>
  </si>
  <si>
    <t>2.24.</t>
  </si>
  <si>
    <t>кабельные линии, прокладываемые путем горизонтального наклонного бурения, многожильные с бумажной изоляцией</t>
  </si>
  <si>
    <t>3. (С4)</t>
  </si>
  <si>
    <t>3.1.</t>
  </si>
  <si>
    <t>реклоузеры номинальным током до 100 А включительно</t>
  </si>
  <si>
    <t>реклоузеры номинальным током от 100 до 250 А включительно</t>
  </si>
  <si>
    <t>реклоузеры номинальным током от 250 до 500 А включительно</t>
  </si>
  <si>
    <t>реклоузеры номинальным током от 500 до 1000 А включительно</t>
  </si>
  <si>
    <t>реклоузеры номинальным током свыше 1000 А</t>
  </si>
  <si>
    <t>3.2.</t>
  </si>
  <si>
    <t>распределительные пункты номинальным током до 100 А включительно</t>
  </si>
  <si>
    <t>распределительные пункты номинальным током от 100 до 250 А включительно</t>
  </si>
  <si>
    <t>распределительные пункты номинальным током от 250 до 500 А включительно</t>
  </si>
  <si>
    <t>распределительные пункты номинальным током от 500 до 1000 А включительно</t>
  </si>
  <si>
    <t>распределительные пункты номинальным током свыше 1000 А</t>
  </si>
  <si>
    <t>3.3.</t>
  </si>
  <si>
    <t>переключательные пункты номинальным током до 100 А включительно</t>
  </si>
  <si>
    <t>переключательные пункты номинальным током от 100 до 250 А включительно</t>
  </si>
  <si>
    <t>переключательные пункты номинальным током от 250 до 500 А включительно</t>
  </si>
  <si>
    <t>переключательные пункты номинальным током от 500 до 1000 А включительно</t>
  </si>
  <si>
    <t>переключательные пункты номинальным током свыше 1000 А</t>
  </si>
  <si>
    <t>4. (С5)</t>
  </si>
  <si>
    <t>Cтроительство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</si>
  <si>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4.1.</t>
  </si>
  <si>
    <t>однотрансформаторные подстанции (за исключением РТП) мощностью до 25 кВА включительно</t>
  </si>
  <si>
    <t>однотрансформаторные подстанции (за исключением РТП) мощностью от 25 до 100 кВА включительно</t>
  </si>
  <si>
    <t>однотрансформаторные подстанции (за исключением РТП) мощностью от 100 до 250 кВА включительно</t>
  </si>
  <si>
    <t>однотрансформаторные подстанции (за исключением РТП) мощностью от 250 до 400 кВА включительно</t>
  </si>
  <si>
    <t>однотрансформаторные подстанции (за исключением РТП) мощностью от 420 до 1000 кВА включительно</t>
  </si>
  <si>
    <t>однотрансформаторные подстанции (за исключением РТП) мощностью свыше 1000 кВА</t>
  </si>
  <si>
    <t>4.2.</t>
  </si>
  <si>
    <t>двухтрансформаторные и более подстанции (за исключением РТП) мощностью до 25 кВА включительно</t>
  </si>
  <si>
    <t>двухтрансформаторные и более подстанции (за исключением РТП) мощностью от 25 до 100 кВА включительно</t>
  </si>
  <si>
    <t>двухтрансформаторные и более подстанции (за исключением РТП) мощностью от 100 до 250 кВА включительно</t>
  </si>
  <si>
    <t>двухтрансформаторные и более подстанции (за исключением РТП) мощностью от 250 до 400 кВА включительно</t>
  </si>
  <si>
    <t>двухтрансформаторные и более подстанции (за исключением РТП) мощностью от 420 до 1000 кВА включительно</t>
  </si>
  <si>
    <t>двухтрансформаторные и более подстанции (за исключением РТП) мощностью свыше 1000 кВА</t>
  </si>
  <si>
    <t>5. (С6)</t>
  </si>
  <si>
    <t>Cтроительство распределительных трансформаторных подстанций (РТП) с уровнем напряжения до 35 кВ</t>
  </si>
  <si>
    <t>распределительные однотрансформаторные подстанции мощностью до 25 кВА включительно</t>
  </si>
  <si>
    <t>распределительные однотрансформаторные подстанции мощностью от 25 до 100 кВА включительно</t>
  </si>
  <si>
    <t>распределительные однотрансформаторные подстанции мощностью от 100 до 250 кВА включительно</t>
  </si>
  <si>
    <t>распределительные однотрансформаторные подстанции мощностью от 250 до 400 кВА включительно</t>
  </si>
  <si>
    <t>распределительные однотрансформаторные подстанции мощностью от 420 до 1000 кВА включительно</t>
  </si>
  <si>
    <t>распределительные однотрансформаторные подстанции свыше 1000 кВА</t>
  </si>
  <si>
    <t>4.4.</t>
  </si>
  <si>
    <t>распределительные двухтрансформаторные подстанции мощностью до 25 кВА включительно</t>
  </si>
  <si>
    <t>распределительные двухтрансформаторные подстанции мощностью от 25 до 100 кВА включительно</t>
  </si>
  <si>
    <t>распределительные двухтрансформаторные подстанции мощностью от 100 до 250 кВА включительно</t>
  </si>
  <si>
    <t>распределительные двухтрансформаторные подстанции мощностью от 250 до 400 кВА включительно</t>
  </si>
  <si>
    <t>распределительные двухтрансформаторные подстанции мощностью от 420 до 1000 кВА включительно</t>
  </si>
  <si>
    <t>распределительные двухтрансформаторные подстанции мощностью свыше 1000 кВА</t>
  </si>
  <si>
    <t>6. (С7)</t>
  </si>
  <si>
    <t>Строительство подстанций уровнем напряжения 35 кВ и выше (ПС)</t>
  </si>
  <si>
    <t>однотрансформаторные подстанции</t>
  </si>
  <si>
    <t>двухтрансформаторные подстанции</t>
  </si>
  <si>
    <t>7. (С8)</t>
  </si>
  <si>
    <t xml:space="preserve">Средства коммерческого учета электрической энергии (мощности) </t>
  </si>
  <si>
    <t>однофазные прямого включения</t>
  </si>
  <si>
    <t>однофазные полукосвенного включения</t>
  </si>
  <si>
    <t xml:space="preserve"> - </t>
  </si>
  <si>
    <t>однофазные косвенного включения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</si>
  <si>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</si>
  <si>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</si>
  <si>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</si>
  <si>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1-20</t>
  </si>
  <si>
    <t>35</t>
  </si>
  <si>
    <t>110</t>
  </si>
  <si>
    <t>(для территорий, не относящихся к городским населенным пунктам)</t>
  </si>
  <si>
    <t>Акционерное общество "Чеченэнерго"</t>
  </si>
  <si>
    <t>АО "Чеченэнерго"</t>
  </si>
  <si>
    <t>РФ, Чеченская республика, город Грозный.</t>
  </si>
  <si>
    <t>город Грозный, Старопромыссловское шоссе, д 6</t>
  </si>
  <si>
    <t>Докуев Русланбек Саид-Эбиевич</t>
  </si>
  <si>
    <t>info@chechenenergo.ru</t>
  </si>
  <si>
    <t>(8712) 22-64-38</t>
  </si>
  <si>
    <t>Стр-во отпайки 0.4 кВ. L=87м для ТП частного дома г.Грозный ул.ХанкальскаяЧагаев А.П. ( договор № 977 от 26.12.2014 г.)</t>
  </si>
  <si>
    <t>Стр-во ЛЭП -0.4 кВ. для ТП Гатаевой С.М.- Стоматологическая клиника г.Грозный ул.Заветы Ильича            ( доп.соглашение от 30.12.2014 г. к договору №654 от 01</t>
  </si>
  <si>
    <t>Строительство ВЛ 0,4 кВ ПС 110 кВ Аргунская ТЭЦ Ф-16, КТП-55, г.Аргун, ул.З. Эльдарова,24 протяж -0,320 км</t>
  </si>
  <si>
    <t>Строительство ВЛ 0,4 кВ, Ф-15, ПС Холодильник, КТП -685,  Ф-2, от опоры № 25 до ВРУ Заявителя</t>
  </si>
  <si>
    <t>Строительство ВЛ 0,4 кВ, Ф-27, ПС Северная, КТП -781,  Ф-1, от опоры № 19 до ВРУ Заявителя</t>
  </si>
  <si>
    <t>Стр-во ЛЭП-6 кВ. 70м. АС -35 для ТП детского супермаркета "Мега" г,Гудермес ул. 84 Морской бригады,50 ( договор № 948 от 22.12.2014)</t>
  </si>
  <si>
    <t>Строительство ЛЭП 10 кВ от III СШ РУ-10 кВ ПС 110/35/10 кВ ГРП</t>
  </si>
  <si>
    <t>Строительство ЛЭП 10 кВ от IV СШ РУ-10 кВ ПС 110/35/10 кВ ГРП</t>
  </si>
  <si>
    <t>Строительство отпайки от ВЛ-110кВ ПС ГРП-ПС Северная с отпайкой на ПС Холодильник Л-109 на Грозненскую ТЭС протяженностью 0,5 км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</si>
  <si>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Строительство отпайки от ВЛ-110кВ ПС Грозный-330 -ПС ГРП  Л-110 на Грозненскую ТЭС протяженностью 0,5 км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</si>
  <si>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 xml:space="preserve">Строительство ВЛ-110кВ Грозненская ТЭС-ГРП110 ВЛ №-1 (1 цепь) протяженностью 5,3 км 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   </t>
  </si>
  <si>
    <t>Строительство ВЛ-110кВ Грозненская ТЭС-ГРП110 ВЛ №-2 (2 цепь) протяженностью 5,3 км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</si>
  <si>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Строительство ВЛ-110кВ Грозненская ТЭС-ПС№84 протяженностью 4,5 км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</si>
  <si>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Строительство ВЛ-110кВ  Грозненская ТЭС-Грозный с отпайкой на ПС Южная 1,2 цепь (2 цепная) протяженностью 2 км каждая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</si>
  <si>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Строительство ВЛ-110кВ Грозненская ТЭС-Плиево-Новая (до границы с Республикой Ингушетия) с организацией схемы плавки гололеда протяженностью 53 км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</si>
  <si>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Строительство КЛ 10 кВ от РУ-10 кВ до проектируемого ТП (КЛ 10 кВ  от ПС "Восточная" Ф-7 РП-6, РП-26,КТП-544,РП-23 до проектируемого ТП , протяж -3,85 км; КЛ 10 кВ от ПС "Южная" Ф-9ТП 178 до проектируемого ТП , протяж -0,66 км )</t>
  </si>
  <si>
    <t>Строительство КЛ-10 кВ. от Ру-10 кВ ТП-163 ПС 110 кВ Северная протяженностью 0,3 км. , ААБлУ-  3х12 для технологического присоединения ООО "Теплицстройсервис" к сетям АО "Чеченэнерго" (Доп.соглашение от 15.03.2018 №2 к договору №3193 от 11.10.2016г.)</t>
  </si>
  <si>
    <t xml:space="preserve">Строительство КЛ 10 кВ от резервной линейной ячейки РУ-10 кВ ТП-118 (Ф-4 на I СШ РУ 10 кВ ПС 110 кВ Северная) до ТП 10/0,4 кВ ориентировочной протяженностью 0,1 км; КЛ 10 кВ от резервной линейной ячейки РУ-10 кВ ТП-69 (Ф-16 на II СШ РУ 10 кВ ПС 110 кВ Консервная) до ТП 10/0,4 кВ ориентировочной протяженностью 1 км. для технологического присоединения ООО «Эдельвейс» к сетям АО "Чеченэнерго" (договор № 246/2018 от 23.05.2018). </t>
  </si>
  <si>
    <t>Строительство КЛ 10 кВ от линейной ячейки РУ-10 кВ ТП-342 (Ф-6 ПС Западная) до ТП 10/0,4 кВ Заявителя ориентировочной протяженностью 0,165 км.; КЛ 10 кВ от линейной ячейки РУ-10 кВ ТП-12 (Ф-28 ПС Северная) до ТП 10/0,4 кВ Заявителя ориентировочной протяженностью 0,32 км. для технологического присоединения ООО "Феникс"  к сетям АО "Чеченэнерго" (договор № 7222 от 23.11.2018; Доп.соглашение от 03.06.2019 №1)</t>
  </si>
  <si>
    <t>Строительство КЛ-10 кВ от КЛ-10 кВ ТП-89-ТП-234 до проектируемой ТП; КЛ-10 кВ от РУ-10 кВ ТП-98 до проектируемой ТП для технологического присоединения</t>
  </si>
  <si>
    <t>Строительство ПС 110/10 кВ "Гудермес-Сити" с организацией заходов ВЛ 110 кВ (для технологического присоединения комплекса высотных зданий "Гудермес-Сити-1", "Гудермес-Сити-2"; договор ТП от 01.12.2016 №457/2016 ЗАО "Инкомстрой")</t>
  </si>
  <si>
    <t>Строительство ПС 110/10 кВ "Черноречье-110"(строительство ПС 110/10 с 2-мя трансформаторами по 16,0 МВА, строительство ВЛ 110 кВ : отпайка от ВЛ 110 кВ ПС "Грозный-330"- ПС "ГРП" Л 136/ВЛ 110 кВ ПС "ГРП"-ПС "Октябрьская" Л 137  до ПС "Черноречье-110" ) (для технологичесокого присоединения Цветомузыкального фонтана, пос.Черноречье; договор ТП от 21.11.2016 №447/2016, ЗАО "Инком-Альянс")</t>
  </si>
  <si>
    <t>Реконструкция ПС 110кВ ГРП-110 (замена 2-х линейных ячеек)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</si>
  <si>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нд</t>
  </si>
  <si>
    <t>Реконструкция ПС 110кВ Северная (замена 2-х линейных ячеек)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</si>
  <si>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Техническое перевооружение ПС 110кВ Гудермес-Сити (установка релейной защиты и автоматики)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</si>
  <si>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Техническое перевооружение ПС 110кВ Гудермес-Тяговая (установка релейной защиты и автоматики)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</si>
  <si>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Техническое перевооружение ПС 110кВ №84 (установка релейной защиты и автоматики, телемеханики, организация сети связи)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</si>
  <si>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Техническое перевооружение ПС 110кВ Южная (установка релейной защиты и автоматики)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</si>
  <si>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Техническое перевооружение ПС 110кВ АКХП (установка релейной защиты и автоматики)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</si>
  <si>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Техническое перевооружение ПС 110кВ Аргунская ТЭЦ (установка релейной защиты и автоматики)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</si>
  <si>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Строительство ПС 110/10 кВ "Город" (установка трансформаторов мощностью 2х40 МВА, строительство 2-х цепной ВЛ 110 кВ проводом АС-185 ориентировочной протяжённостью 3 км с присоединением отпайками к существующим ВЛ 110 кВ Грозный - Южная (Л-114), ВЛ 110 кВ Грозный - Южная (Л-115), строительство КЛ-10 кВ ориентировочной протяженностью 40 км) (для технологического присоединения энергопринимающих устройств Министерства здравоохранения ЧР договоры ТП от 30.11.2017 №№5085-5094; ООО "Курорты Чечни" договор от 30.11.2017 №5095; ГУП "Чечавтотранс" договоры от 14.12.2017 №5180-5184; ФГУП "ВАЙНАХАВИА" договор от 14.12.2017 №5185)</t>
  </si>
  <si>
    <t>ВЛ -0,4 кВ, Ф-7, ТП 7-15/160, ПС "Электроприбор" с.Пролетарское, ул.Нефтяная,32. протяж-0,137 км,</t>
  </si>
  <si>
    <t>ВЛ-0,,4 кВ, Ф-6, ТП 6-8, ПС "Петропавловская", ст.Петропавловская. ул.Нагорная, протяж-0,276 км</t>
  </si>
  <si>
    <t>ВЛ 0,4 кВ ПС 35 кВ Ачхой-Мартан Ф-7, ТП 7-22, от опоры № 12, с.ачхой=Мартан, в зоне кургана, протяженность L-0,3 км</t>
  </si>
  <si>
    <t>Строительство ВЛ-0,4 кВ Ф-1 ТП 1-20  ПС 110 кВ Сержень-Юрт от опоры № 14 с. Сержень-Юрт ул.А.Генукаева L-0,2 км</t>
  </si>
  <si>
    <t>Строительство ВЛ-0,4 кВ Ф-3 ТП 3-1 ПС 110 кВ Наурская от опоры № 13. ст.Наурская, ул.Восточная 22. L-0,16 км</t>
  </si>
  <si>
    <t>Строительство ВЛ-0,4 кВ Ф-5 ТП 5-14  ПС 110 кВ Шелковская от опоры № 5 с.Коби, ул.Лесная 45, L-0,16 км</t>
  </si>
  <si>
    <t>Строительство ВЛ-0,4 кВ Ф-8 ТП 8-72  ПС 110 кВ Шелковская от опоры № 7 ст.Шелковская ул.Новая, L-0,35 км</t>
  </si>
  <si>
    <t>Строительство ВЛ 0,4 кВ от ПС "Урус-Мартан-1" Ф-5 ТП 5-11, с.Рошни-Чу, L-0.461 км</t>
  </si>
  <si>
    <t>Строительство ВЛ 0,4 кВ от ПС "Урус-Мартан" Ф-9 ТП 9-19, г. Урус-Мартан, ул. Озерная, 16 L-0,263 км</t>
  </si>
  <si>
    <t>Строительство ВЛ 0,4 кВ от ПС "Урус-Мартан" Ф-9 ТП 9-19, Урус-Мартан, ул 19-е Октября б/н L-0,321 км</t>
  </si>
  <si>
    <t>Строительство ВЛ 0,4 кВ, Ф-1, ПС Шелковская, ТП 1-11,  Ф-2, от опоры № 2 до границ земельного участка Заявителя</t>
  </si>
  <si>
    <t>Строительство ВЛ 0,4 кВ, Ф-8, ПС Шелковская, ТП 8-21,  Ф-1, от опоры № 27 до ВРУ Заявителя</t>
  </si>
  <si>
    <t>Строительство ВЛ 0,4 кВ, Ф-6, ПС Катар-Юрт, ТП 6-12, Ф-2, от опоры № 12 до ВРУ Заявителя</t>
  </si>
  <si>
    <t>Строительство ВЛ 0,4 кВ, Ф-16, ПС Красноармейская, ТП 16-47,  Ф-1, от опоры № 3 до ВРУ Заявителя</t>
  </si>
  <si>
    <t>ВЛ-10 кВ, Ф-6, ПС 110 кВ "Шелковская" от опоры № 10 протяж-0,320 км</t>
  </si>
  <si>
    <t>Стр-во ЛЭП -10 кВ. L=50м для ТП Средняя общеобразовательная школа с.Катар-Юрт Ачхой-Мартановского р-на( договор № 363 от 30.04.2014 г.)</t>
  </si>
  <si>
    <t>Строительство ЛЭП-10 кВ. ВЛ=550м. АС-50.  КЛ=50м. ААБл -1 3х95 для ТП песчанный карьер ЗАО "Иновационный строительный технопарк "Казбек" с.Дачу-Барзой Грозненский р-н ( договор № 931 от 16.12.2014г. Доп.соглашение от 20.10.2016 №2)</t>
  </si>
  <si>
    <t>Строительство ЛЭП-10 кВ. L=530м. АС-50 для ТП известковый карьер ЗАО "Инновационный строительный технопарк Казбек" с.Ярыш-Марды Грозненского района ( договор № 942 от 16.12.2014 г. Доп.соглашение от 20.10.2016 №2)</t>
  </si>
  <si>
    <t>Строительство ВЛ 10 кВ от ПС "Катар-Юрт" Ф-6 ТП 6-8, с.Янди, УФСБ России по ЧР ,L-0,374 км</t>
  </si>
  <si>
    <t xml:space="preserve">Строительство отпайки ЛЭП 35 кВ от опоры № 133 ВЛ 35 кВ ПС Шатой-ПС Итум-Кале до проектируемой ПС 35/10 кВ  ( договор № 169/2015 от 01.06.2015 г. ФГКУ "Пограничное управление ФСК РФ по ЧР")             </t>
  </si>
  <si>
    <t>Реконструкция ПС 110 кВ "Цемзавод" - монтаж шкафа Шэра-МЛ-1001 для технологического присоединения ЗАО "ИСТ "Казбек" к сетям АО "Чеченэнерго"(договор № 210/2011НЭ от 30.05.2011. Доп.соглашение от 06.02.2017 №3)</t>
  </si>
  <si>
    <t>Техническое перевооружение ПС 110кВ Ищерская (установка релейной защиты и автоматики)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</si>
  <si>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Техническое перевооружение ПС 110кВ Наурская (установка релейной защиты и автоматики, противоаварийной автоматики) в рамках осуществления ТП энергетических установок ООО "ГЭХ Инжиниринг" к электрическим сетям АО «Чеченэнерго» для обеспечения выдачи мощности Грозненской ТЭС (договор от 28.02.2018 №155/2018)</t>
  </si>
  <si>
    <t>Решение Правления ГКЦиТ ЧР</t>
  </si>
  <si>
    <t>"Об установлении тарифов за технологическое присоединение энергогпринимающих устройств заявителей к электрическим сетям территориальных сетевых организация ЧР на 2020 год.</t>
  </si>
  <si>
    <t>№ 137-Э                                                                                                от 25.12.2019 года.</t>
  </si>
  <si>
    <t>"О внесении изменений в решение Правления ГКЦиТ ЧР от 25.12.2019 № 137-Э "Об установлении тарифов за технологическое присоединение энергогпринимающих устройств заявителей к электрическим сетям территориальных сетевых организация ЧР на 2020 год".</t>
  </si>
  <si>
    <t>№ 13-Э                                                                                                от 10.06.2020 года.</t>
  </si>
  <si>
    <t>№ 14-Э                                                                                                от 11.08.2020 года.</t>
  </si>
  <si>
    <t>№ 16-Э                                                                                                от 25.09.2020 года.</t>
  </si>
  <si>
    <t>CИП-4 4х35</t>
  </si>
  <si>
    <t>СИП-4 4х50</t>
  </si>
  <si>
    <t>СИП-4 4х70</t>
  </si>
  <si>
    <t xml:space="preserve">ВЛ 10кв  1км  АС-35 </t>
  </si>
  <si>
    <t xml:space="preserve">ВЛ 10кв  1км  АС-50 </t>
  </si>
  <si>
    <t xml:space="preserve">ВЛ 10кв  1км  АС-70 </t>
  </si>
  <si>
    <t xml:space="preserve">ВЛ 10кв  1км  АС-95 </t>
  </si>
  <si>
    <t>РАЗВЕ ЭТОТ СЛУЧАЙ В ЭТОТ ДИАПАЗОН ПОПАДАЕТ?</t>
  </si>
  <si>
    <t xml:space="preserve">кабель 1кв  35мм2 </t>
  </si>
  <si>
    <t xml:space="preserve">кабель 1кв  70мм2 </t>
  </si>
  <si>
    <t xml:space="preserve">кабель 1кв  95мм2 </t>
  </si>
  <si>
    <t>кабель 10кв 150мм2</t>
  </si>
  <si>
    <t>кабель 10кв 185мм2</t>
  </si>
  <si>
    <t>кабель 10кв 240мм2</t>
  </si>
  <si>
    <t>КТП с ТМ-25 кВА</t>
  </si>
  <si>
    <t>КТП с ТМ-40 кВА</t>
  </si>
  <si>
    <t>КТП с ТМ-63 кВА</t>
  </si>
  <si>
    <t>КТП с ТМ-100кВА</t>
  </si>
  <si>
    <t>КТП с ТМ-160кВА</t>
  </si>
  <si>
    <t>КТП с ТМ-250кВА</t>
  </si>
  <si>
    <t>КТП с ТМ-400кВА</t>
  </si>
  <si>
    <t>двухтрансформаторные и более подстанции (за исключением РТП)</t>
  </si>
  <si>
    <t>реклоузеры</t>
  </si>
  <si>
    <t>распределительные пункты</t>
  </si>
  <si>
    <t>переключательные пункты</t>
  </si>
  <si>
    <t xml:space="preserve">двухтрансформаторные и более подстанции (за исключением РТП) </t>
  </si>
  <si>
    <t>расходы</t>
  </si>
  <si>
    <t>длина</t>
  </si>
  <si>
    <t>мощность</t>
  </si>
  <si>
    <t>ВЛ</t>
  </si>
  <si>
    <t>КЛ</t>
  </si>
  <si>
    <t>по договорам, заключенным за 9 месяцев 2020 год</t>
  </si>
  <si>
    <t>за 9 месяцев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</si>
</sst>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;[Red]#,##0.00"/>
    <numFmt numFmtId="165" formatCode="#,##0;[Red]#,##0"/>
    <numFmt numFmtId="166" formatCode="#,##0.0;[Red]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2"/>
      <name val="Times New Roman"/>
      <family val="1"/>
      <charset val="204"/>
    </font>
    <font>
      <sz val="12"/>
      <color rgb="FFFF5050"/>
      <name val="Arial Narrow"/>
      <family val="2"/>
      <charset val="204"/>
    </font>
    <font>
      <b/>
      <u/>
      <sz val="11"/>
      <color theme="1"/>
      <name val="Arial Narrow"/>
      <family val="2"/>
      <charset val="204"/>
    </font>
    <font>
      <b/>
      <u/>
      <sz val="11"/>
      <name val="Arial Narrow"/>
      <family val="2"/>
      <charset val="204"/>
    </font>
    <font>
      <sz val="14"/>
      <name val="Arial Narrow"/>
      <family val="2"/>
      <charset val="204"/>
    </font>
    <font>
      <b/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5" fillId="0" borderId="0"/>
    <xf numFmtId="0" fontId="8" fillId="0" borderId="0"/>
    <xf numFmtId="0" fontId="9" fillId="0" borderId="0"/>
    <xf numFmtId="9" fontId="5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" fillId="0" borderId="0"/>
    <xf numFmtId="0" fontId="21" fillId="0" borderId="0"/>
  </cellStyleXfs>
  <cellXfs count="115">
    <xf numFmtId="0" fontId="0" fillId="0" borderId="0" xfId="0"/>
    <xf numFmtId="0" fontId="11" fillId="0" borderId="0" xfId="0" applyFont="1"/>
    <xf numFmtId="3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Fill="1"/>
    <xf numFmtId="0" fontId="12" fillId="0" borderId="0" xfId="0" applyFont="1" applyFill="1" applyAlignment="1">
      <alignment horizontal="right"/>
    </xf>
    <xf numFmtId="0" fontId="12" fillId="0" borderId="0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indent="1"/>
    </xf>
    <xf numFmtId="0" fontId="16" fillId="0" borderId="1" xfId="1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6" fillId="0" borderId="1" xfId="14" applyNumberFormat="1" applyFont="1" applyFill="1" applyBorder="1" applyAlignment="1">
      <alignment horizontal="center" vertical="center"/>
    </xf>
    <xf numFmtId="3" fontId="16" fillId="0" borderId="1" xfId="15" applyNumberFormat="1" applyFont="1" applyFill="1" applyBorder="1" applyAlignment="1">
      <alignment horizontal="center" vertical="center"/>
    </xf>
    <xf numFmtId="4" fontId="11" fillId="0" borderId="0" xfId="0" applyNumberFormat="1" applyFont="1" applyFill="1"/>
    <xf numFmtId="3" fontId="11" fillId="0" borderId="0" xfId="0" applyNumberFormat="1" applyFont="1" applyFill="1" applyAlignment="1">
      <alignment horizontal="center"/>
    </xf>
    <xf numFmtId="4" fontId="11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1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8" fillId="0" borderId="1" xfId="16" applyBorder="1"/>
    <xf numFmtId="0" fontId="6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5" fillId="0" borderId="1" xfId="14" applyFont="1" applyFill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3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25" fillId="2" borderId="1" xfId="0" applyFont="1" applyFill="1" applyBorder="1" applyAlignment="1">
      <alignment horizontal="justify" vertical="center" wrapText="1"/>
    </xf>
    <xf numFmtId="0" fontId="26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wrapText="1"/>
    </xf>
    <xf numFmtId="0" fontId="14" fillId="0" borderId="1" xfId="0" applyFont="1" applyBorder="1"/>
    <xf numFmtId="166" fontId="20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wrapText="1"/>
    </xf>
    <xf numFmtId="0" fontId="25" fillId="0" borderId="1" xfId="0" applyFont="1" applyFill="1" applyBorder="1" applyAlignment="1">
      <alignment horizontal="justify" vertical="center" wrapText="1"/>
    </xf>
  </cellXfs>
  <cellStyles count="19">
    <cellStyle name="Гиперссылка" xfId="16" builtinId="8"/>
    <cellStyle name="Обычный" xfId="0" builtinId="0"/>
    <cellStyle name="Обычный 10 3" xfId="18"/>
    <cellStyle name="Обычный 12" xfId="13"/>
    <cellStyle name="Обычный 12 2" xfId="14"/>
    <cellStyle name="Обычный 12 3" xfId="17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hechenenerg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="110" zoomScaleNormal="100" zoomScaleSheetLayoutView="110" workbookViewId="0">
      <selection activeCell="C20" sqref="C20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63" t="s">
        <v>80</v>
      </c>
      <c r="C2" s="63"/>
    </row>
    <row r="4" spans="2:3" x14ac:dyDescent="0.3">
      <c r="B4" s="6" t="s">
        <v>81</v>
      </c>
      <c r="C4" s="47" t="s">
        <v>277</v>
      </c>
    </row>
    <row r="5" spans="2:3" x14ac:dyDescent="0.3">
      <c r="B5" s="6" t="s">
        <v>82</v>
      </c>
      <c r="C5" s="47" t="s">
        <v>278</v>
      </c>
    </row>
    <row r="6" spans="2:3" x14ac:dyDescent="0.3">
      <c r="B6" s="6" t="s">
        <v>83</v>
      </c>
      <c r="C6" s="47" t="s">
        <v>279</v>
      </c>
    </row>
    <row r="7" spans="2:3" x14ac:dyDescent="0.3">
      <c r="B7" s="6" t="s">
        <v>84</v>
      </c>
      <c r="C7" s="47" t="s">
        <v>280</v>
      </c>
    </row>
    <row r="8" spans="2:3" x14ac:dyDescent="0.3">
      <c r="B8" s="6" t="s">
        <v>85</v>
      </c>
      <c r="C8" s="48">
        <v>2016081143</v>
      </c>
    </row>
    <row r="9" spans="2:3" x14ac:dyDescent="0.3">
      <c r="B9" s="6" t="s">
        <v>86</v>
      </c>
      <c r="C9" s="48">
        <v>201401001</v>
      </c>
    </row>
    <row r="10" spans="2:3" x14ac:dyDescent="0.3">
      <c r="B10" s="6" t="s">
        <v>87</v>
      </c>
      <c r="C10" s="47" t="s">
        <v>281</v>
      </c>
    </row>
    <row r="11" spans="2:3" x14ac:dyDescent="0.3">
      <c r="B11" s="6" t="s">
        <v>88</v>
      </c>
      <c r="C11" s="49" t="s">
        <v>282</v>
      </c>
    </row>
    <row r="12" spans="2:3" x14ac:dyDescent="0.3">
      <c r="B12" s="6" t="s">
        <v>89</v>
      </c>
      <c r="C12" s="47" t="s">
        <v>283</v>
      </c>
    </row>
    <row r="13" spans="2:3" x14ac:dyDescent="0.3">
      <c r="B13" s="6" t="s">
        <v>90</v>
      </c>
      <c r="C13" s="47"/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5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82"/>
  <sheetViews>
    <sheetView view="pageBreakPreview" zoomScale="80" zoomScaleNormal="100" zoomScaleSheetLayoutView="8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A467" sqref="A467:XFD482"/>
    </sheetView>
  </sheetViews>
  <sheetFormatPr defaultRowHeight="16.5" outlineLevelRow="1" x14ac:dyDescent="0.3"/>
  <cols>
    <col min="1" max="1" width="5.140625" style="1" customWidth="1"/>
    <col min="2" max="2" width="6.5703125" style="1" bestFit="1" customWidth="1"/>
    <col min="3" max="3" width="55.140625" style="1" customWidth="1"/>
    <col min="4" max="4" width="12.7109375" style="83" customWidth="1"/>
    <col min="5" max="5" width="12.5703125" style="83" customWidth="1"/>
    <col min="6" max="6" width="19.140625" style="83" customWidth="1"/>
    <col min="7" max="7" width="14.28515625" style="83" customWidth="1"/>
    <col min="8" max="8" width="22.140625" style="83" customWidth="1"/>
    <col min="9" max="16384" width="9.140625" style="1"/>
  </cols>
  <sheetData>
    <row r="1" spans="2:8" x14ac:dyDescent="0.3">
      <c r="H1" s="83" t="s">
        <v>98</v>
      </c>
    </row>
    <row r="2" spans="2:8" x14ac:dyDescent="0.3">
      <c r="H2" s="83" t="s">
        <v>99</v>
      </c>
    </row>
    <row r="3" spans="2:8" x14ac:dyDescent="0.3">
      <c r="H3" s="83" t="s">
        <v>100</v>
      </c>
    </row>
    <row r="4" spans="2:8" x14ac:dyDescent="0.3">
      <c r="H4" s="83" t="s">
        <v>101</v>
      </c>
    </row>
    <row r="5" spans="2:8" x14ac:dyDescent="0.3">
      <c r="H5" s="83" t="s">
        <v>102</v>
      </c>
    </row>
    <row r="8" spans="2:8" x14ac:dyDescent="0.3">
      <c r="B8" s="65" t="s">
        <v>103</v>
      </c>
      <c r="C8" s="65"/>
      <c r="D8" s="65"/>
      <c r="E8" s="65"/>
      <c r="F8" s="65"/>
      <c r="G8" s="65"/>
      <c r="H8" s="65"/>
    </row>
    <row r="9" spans="2:8" x14ac:dyDescent="0.3">
      <c r="B9" s="65" t="s">
        <v>104</v>
      </c>
      <c r="C9" s="65"/>
      <c r="D9" s="65"/>
      <c r="E9" s="65"/>
      <c r="F9" s="65"/>
      <c r="G9" s="65"/>
      <c r="H9" s="65"/>
    </row>
    <row r="10" spans="2:8" x14ac:dyDescent="0.3">
      <c r="B10" s="65" t="s">
        <v>105</v>
      </c>
      <c r="C10" s="65"/>
      <c r="D10" s="65"/>
      <c r="E10" s="65"/>
      <c r="F10" s="65"/>
      <c r="G10" s="65"/>
      <c r="H10" s="65"/>
    </row>
    <row r="11" spans="2:8" x14ac:dyDescent="0.3">
      <c r="B11" s="65" t="s">
        <v>106</v>
      </c>
      <c r="C11" s="65"/>
      <c r="D11" s="65"/>
      <c r="E11" s="65"/>
      <c r="F11" s="65"/>
      <c r="G11" s="65"/>
      <c r="H11" s="65"/>
    </row>
    <row r="13" spans="2:8" x14ac:dyDescent="0.3">
      <c r="B13" s="66" t="s">
        <v>68</v>
      </c>
      <c r="C13" s="66"/>
      <c r="D13" s="66"/>
      <c r="E13" s="66"/>
      <c r="F13" s="66"/>
      <c r="G13" s="66"/>
      <c r="H13" s="66"/>
    </row>
    <row r="15" spans="2:8" ht="115.5" x14ac:dyDescent="0.3">
      <c r="B15" s="33" t="s">
        <v>107</v>
      </c>
      <c r="C15" s="33" t="s">
        <v>108</v>
      </c>
      <c r="D15" s="84" t="s">
        <v>10</v>
      </c>
      <c r="E15" s="84" t="s">
        <v>11</v>
      </c>
      <c r="F15" s="84" t="s">
        <v>109</v>
      </c>
      <c r="G15" s="84" t="s">
        <v>110</v>
      </c>
      <c r="H15" s="84" t="s">
        <v>111</v>
      </c>
    </row>
    <row r="16" spans="2:8" x14ac:dyDescent="0.3">
      <c r="B16" s="34">
        <v>1</v>
      </c>
      <c r="C16" s="34">
        <v>2</v>
      </c>
      <c r="D16" s="85">
        <v>3</v>
      </c>
      <c r="E16" s="85">
        <v>4</v>
      </c>
      <c r="F16" s="85">
        <v>5</v>
      </c>
      <c r="G16" s="85">
        <v>6</v>
      </c>
      <c r="H16" s="85">
        <v>7</v>
      </c>
    </row>
    <row r="17" spans="2:8" ht="18" x14ac:dyDescent="0.3">
      <c r="B17" s="35" t="s">
        <v>112</v>
      </c>
      <c r="C17" s="36" t="s">
        <v>0</v>
      </c>
      <c r="D17" s="86"/>
      <c r="E17" s="86"/>
      <c r="F17" s="86"/>
      <c r="G17" s="86"/>
      <c r="H17" s="86"/>
    </row>
    <row r="18" spans="2:8" ht="33" x14ac:dyDescent="0.3">
      <c r="B18" s="33" t="s">
        <v>113</v>
      </c>
      <c r="C18" s="37" t="s">
        <v>114</v>
      </c>
      <c r="D18" s="87" t="s">
        <v>268</v>
      </c>
      <c r="E18" s="87" t="s">
        <v>268</v>
      </c>
      <c r="F18" s="87" t="s">
        <v>268</v>
      </c>
      <c r="G18" s="87" t="s">
        <v>268</v>
      </c>
      <c r="H18" s="87" t="s">
        <v>268</v>
      </c>
    </row>
    <row r="19" spans="2:8" hidden="1" outlineLevel="1" x14ac:dyDescent="0.3">
      <c r="B19" s="33"/>
      <c r="C19" s="38" t="s">
        <v>4</v>
      </c>
      <c r="D19" s="84"/>
      <c r="E19" s="84"/>
      <c r="F19" s="84"/>
      <c r="G19" s="84"/>
      <c r="H19" s="84"/>
    </row>
    <row r="20" spans="2:8" hidden="1" outlineLevel="1" x14ac:dyDescent="0.3">
      <c r="B20" s="33"/>
      <c r="C20" s="38" t="s">
        <v>3</v>
      </c>
      <c r="D20" s="84"/>
      <c r="E20" s="84"/>
      <c r="F20" s="84"/>
      <c r="G20" s="84"/>
      <c r="H20" s="84"/>
    </row>
    <row r="21" spans="2:8" hidden="1" outlineLevel="1" x14ac:dyDescent="0.3">
      <c r="B21" s="33"/>
      <c r="C21" s="38" t="s">
        <v>5</v>
      </c>
      <c r="D21" s="84"/>
      <c r="E21" s="84"/>
      <c r="F21" s="84"/>
      <c r="G21" s="84"/>
      <c r="H21" s="84"/>
    </row>
    <row r="22" spans="2:8" hidden="1" outlineLevel="1" x14ac:dyDescent="0.3">
      <c r="B22" s="33"/>
      <c r="C22" s="38" t="s">
        <v>6</v>
      </c>
      <c r="D22" s="84"/>
      <c r="E22" s="84"/>
      <c r="F22" s="84"/>
      <c r="G22" s="84"/>
      <c r="H22" s="84"/>
    </row>
    <row r="23" spans="2:8" hidden="1" outlineLevel="1" x14ac:dyDescent="0.3">
      <c r="B23" s="33"/>
      <c r="C23" s="38" t="s">
        <v>7</v>
      </c>
      <c r="D23" s="84"/>
      <c r="E23" s="84"/>
      <c r="F23" s="84"/>
      <c r="G23" s="84"/>
      <c r="H23" s="84"/>
    </row>
    <row r="24" spans="2:8" hidden="1" outlineLevel="1" x14ac:dyDescent="0.3">
      <c r="B24" s="33"/>
      <c r="C24" s="38" t="s">
        <v>8</v>
      </c>
      <c r="D24" s="84"/>
      <c r="E24" s="84"/>
      <c r="F24" s="84"/>
      <c r="G24" s="84"/>
      <c r="H24" s="84"/>
    </row>
    <row r="25" spans="2:8" ht="33" collapsed="1" x14ac:dyDescent="0.3">
      <c r="B25" s="33" t="s">
        <v>115</v>
      </c>
      <c r="C25" s="37" t="s">
        <v>116</v>
      </c>
      <c r="D25" s="87" t="s">
        <v>268</v>
      </c>
      <c r="E25" s="87" t="s">
        <v>268</v>
      </c>
      <c r="F25" s="87" t="s">
        <v>268</v>
      </c>
      <c r="G25" s="87" t="s">
        <v>268</v>
      </c>
      <c r="H25" s="87" t="s">
        <v>268</v>
      </c>
    </row>
    <row r="26" spans="2:8" hidden="1" outlineLevel="1" x14ac:dyDescent="0.3">
      <c r="B26" s="33"/>
      <c r="C26" s="38" t="s">
        <v>4</v>
      </c>
      <c r="D26" s="84"/>
      <c r="E26" s="84"/>
      <c r="F26" s="84"/>
      <c r="G26" s="84"/>
      <c r="H26" s="84"/>
    </row>
    <row r="27" spans="2:8" hidden="1" outlineLevel="1" x14ac:dyDescent="0.3">
      <c r="B27" s="33"/>
      <c r="C27" s="38" t="s">
        <v>3</v>
      </c>
      <c r="D27" s="84"/>
      <c r="E27" s="84"/>
      <c r="F27" s="84"/>
      <c r="G27" s="84"/>
      <c r="H27" s="84"/>
    </row>
    <row r="28" spans="2:8" hidden="1" outlineLevel="1" x14ac:dyDescent="0.3">
      <c r="B28" s="33"/>
      <c r="C28" s="38" t="s">
        <v>5</v>
      </c>
      <c r="D28" s="84"/>
      <c r="E28" s="84"/>
      <c r="F28" s="84"/>
      <c r="G28" s="84"/>
      <c r="H28" s="84"/>
    </row>
    <row r="29" spans="2:8" hidden="1" outlineLevel="1" x14ac:dyDescent="0.3">
      <c r="B29" s="33"/>
      <c r="C29" s="38" t="s">
        <v>6</v>
      </c>
      <c r="D29" s="84"/>
      <c r="E29" s="84"/>
      <c r="F29" s="84"/>
      <c r="G29" s="84"/>
      <c r="H29" s="84"/>
    </row>
    <row r="30" spans="2:8" hidden="1" outlineLevel="1" x14ac:dyDescent="0.3">
      <c r="B30" s="33"/>
      <c r="C30" s="38" t="s">
        <v>7</v>
      </c>
      <c r="D30" s="84"/>
      <c r="E30" s="84"/>
      <c r="F30" s="84"/>
      <c r="G30" s="84"/>
      <c r="H30" s="84"/>
    </row>
    <row r="31" spans="2:8" hidden="1" outlineLevel="1" x14ac:dyDescent="0.3">
      <c r="B31" s="33"/>
      <c r="C31" s="38" t="s">
        <v>8</v>
      </c>
      <c r="D31" s="84"/>
      <c r="E31" s="84"/>
      <c r="F31" s="84"/>
      <c r="G31" s="84"/>
      <c r="H31" s="84"/>
    </row>
    <row r="32" spans="2:8" ht="33" collapsed="1" x14ac:dyDescent="0.3">
      <c r="B32" s="33" t="s">
        <v>117</v>
      </c>
      <c r="C32" s="37" t="s">
        <v>118</v>
      </c>
      <c r="D32" s="87" t="s">
        <v>268</v>
      </c>
      <c r="E32" s="87" t="s">
        <v>268</v>
      </c>
      <c r="F32" s="87" t="s">
        <v>268</v>
      </c>
      <c r="G32" s="87" t="s">
        <v>268</v>
      </c>
      <c r="H32" s="87" t="s">
        <v>268</v>
      </c>
    </row>
    <row r="33" spans="2:8" hidden="1" outlineLevel="1" x14ac:dyDescent="0.3">
      <c r="B33" s="33"/>
      <c r="C33" s="38" t="s">
        <v>4</v>
      </c>
      <c r="D33" s="84"/>
      <c r="E33" s="84"/>
      <c r="F33" s="84"/>
      <c r="G33" s="84"/>
      <c r="H33" s="84"/>
    </row>
    <row r="34" spans="2:8" hidden="1" outlineLevel="1" x14ac:dyDescent="0.3">
      <c r="B34" s="33"/>
      <c r="C34" s="38" t="s">
        <v>3</v>
      </c>
      <c r="D34" s="84"/>
      <c r="E34" s="84"/>
      <c r="F34" s="84"/>
      <c r="G34" s="84"/>
      <c r="H34" s="84"/>
    </row>
    <row r="35" spans="2:8" hidden="1" outlineLevel="1" x14ac:dyDescent="0.3">
      <c r="B35" s="33"/>
      <c r="C35" s="38" t="s">
        <v>5</v>
      </c>
      <c r="D35" s="84"/>
      <c r="E35" s="84"/>
      <c r="F35" s="84"/>
      <c r="G35" s="84"/>
      <c r="H35" s="84"/>
    </row>
    <row r="36" spans="2:8" hidden="1" outlineLevel="1" x14ac:dyDescent="0.3">
      <c r="B36" s="33"/>
      <c r="C36" s="38" t="s">
        <v>6</v>
      </c>
      <c r="D36" s="84"/>
      <c r="E36" s="84"/>
      <c r="F36" s="84"/>
      <c r="G36" s="84"/>
      <c r="H36" s="84"/>
    </row>
    <row r="37" spans="2:8" hidden="1" outlineLevel="1" x14ac:dyDescent="0.3">
      <c r="B37" s="33"/>
      <c r="C37" s="38" t="s">
        <v>7</v>
      </c>
      <c r="D37" s="84"/>
      <c r="E37" s="84"/>
      <c r="F37" s="84"/>
      <c r="G37" s="84"/>
      <c r="H37" s="84"/>
    </row>
    <row r="38" spans="2:8" hidden="1" outlineLevel="1" x14ac:dyDescent="0.3">
      <c r="B38" s="33"/>
      <c r="C38" s="38" t="s">
        <v>8</v>
      </c>
      <c r="D38" s="84"/>
      <c r="E38" s="84"/>
      <c r="F38" s="84"/>
      <c r="G38" s="84"/>
      <c r="H38" s="84"/>
    </row>
    <row r="39" spans="2:8" ht="33" collapsed="1" x14ac:dyDescent="0.3">
      <c r="B39" s="33" t="s">
        <v>119</v>
      </c>
      <c r="C39" s="37" t="s">
        <v>120</v>
      </c>
      <c r="D39" s="87" t="s">
        <v>268</v>
      </c>
      <c r="E39" s="87" t="s">
        <v>268</v>
      </c>
      <c r="F39" s="87" t="s">
        <v>268</v>
      </c>
      <c r="G39" s="87" t="s">
        <v>268</v>
      </c>
      <c r="H39" s="87" t="s">
        <v>268</v>
      </c>
    </row>
    <row r="40" spans="2:8" hidden="1" outlineLevel="1" x14ac:dyDescent="0.3">
      <c r="B40" s="33"/>
      <c r="C40" s="38" t="s">
        <v>4</v>
      </c>
      <c r="D40" s="84"/>
      <c r="E40" s="84"/>
      <c r="F40" s="84"/>
      <c r="G40" s="84"/>
      <c r="H40" s="84"/>
    </row>
    <row r="41" spans="2:8" hidden="1" outlineLevel="1" x14ac:dyDescent="0.3">
      <c r="B41" s="33"/>
      <c r="C41" s="38" t="s">
        <v>3</v>
      </c>
      <c r="D41" s="84"/>
      <c r="E41" s="84"/>
      <c r="F41" s="84"/>
      <c r="G41" s="84"/>
      <c r="H41" s="84"/>
    </row>
    <row r="42" spans="2:8" hidden="1" outlineLevel="1" x14ac:dyDescent="0.3">
      <c r="B42" s="33"/>
      <c r="C42" s="38" t="s">
        <v>5</v>
      </c>
      <c r="D42" s="84"/>
      <c r="E42" s="84"/>
      <c r="F42" s="84"/>
      <c r="G42" s="84"/>
      <c r="H42" s="84"/>
    </row>
    <row r="43" spans="2:8" hidden="1" outlineLevel="1" x14ac:dyDescent="0.3">
      <c r="B43" s="33"/>
      <c r="C43" s="38" t="s">
        <v>6</v>
      </c>
      <c r="D43" s="84"/>
      <c r="E43" s="84"/>
      <c r="F43" s="84"/>
      <c r="G43" s="84"/>
      <c r="H43" s="84"/>
    </row>
    <row r="44" spans="2:8" hidden="1" outlineLevel="1" x14ac:dyDescent="0.3">
      <c r="B44" s="33"/>
      <c r="C44" s="38" t="s">
        <v>7</v>
      </c>
      <c r="D44" s="84"/>
      <c r="E44" s="84"/>
      <c r="F44" s="84"/>
      <c r="G44" s="84"/>
      <c r="H44" s="84"/>
    </row>
    <row r="45" spans="2:8" hidden="1" outlineLevel="1" x14ac:dyDescent="0.3">
      <c r="B45" s="33"/>
      <c r="C45" s="38" t="s">
        <v>8</v>
      </c>
      <c r="D45" s="84"/>
      <c r="E45" s="84"/>
      <c r="F45" s="84"/>
      <c r="G45" s="84"/>
      <c r="H45" s="84"/>
    </row>
    <row r="46" spans="2:8" ht="33" collapsed="1" x14ac:dyDescent="0.3">
      <c r="B46" s="33" t="s">
        <v>121</v>
      </c>
      <c r="C46" s="39" t="s">
        <v>122</v>
      </c>
      <c r="D46" s="87" t="s">
        <v>268</v>
      </c>
      <c r="E46" s="87" t="s">
        <v>268</v>
      </c>
      <c r="F46" s="87" t="s">
        <v>268</v>
      </c>
      <c r="G46" s="87" t="s">
        <v>268</v>
      </c>
      <c r="H46" s="87" t="s">
        <v>268</v>
      </c>
    </row>
    <row r="47" spans="2:8" hidden="1" outlineLevel="1" x14ac:dyDescent="0.3">
      <c r="B47" s="40"/>
      <c r="C47" s="38" t="s">
        <v>4</v>
      </c>
      <c r="D47" s="84"/>
      <c r="E47" s="84"/>
      <c r="F47" s="84"/>
      <c r="G47" s="84"/>
      <c r="H47" s="84"/>
    </row>
    <row r="48" spans="2:8" hidden="1" outlineLevel="1" x14ac:dyDescent="0.3">
      <c r="B48" s="40"/>
      <c r="C48" s="38" t="s">
        <v>3</v>
      </c>
      <c r="D48" s="84"/>
      <c r="E48" s="84"/>
      <c r="F48" s="84"/>
      <c r="G48" s="84"/>
      <c r="H48" s="84"/>
    </row>
    <row r="49" spans="2:8" hidden="1" outlineLevel="1" x14ac:dyDescent="0.3">
      <c r="B49" s="40"/>
      <c r="C49" s="38" t="s">
        <v>5</v>
      </c>
      <c r="D49" s="84"/>
      <c r="E49" s="84"/>
      <c r="F49" s="84"/>
      <c r="G49" s="84"/>
      <c r="H49" s="84"/>
    </row>
    <row r="50" spans="2:8" hidden="1" outlineLevel="1" x14ac:dyDescent="0.3">
      <c r="B50" s="40"/>
      <c r="C50" s="38" t="s">
        <v>6</v>
      </c>
      <c r="D50" s="84"/>
      <c r="E50" s="84"/>
      <c r="F50" s="84"/>
      <c r="G50" s="84"/>
      <c r="H50" s="84"/>
    </row>
    <row r="51" spans="2:8" hidden="1" outlineLevel="1" x14ac:dyDescent="0.3">
      <c r="B51" s="40"/>
      <c r="C51" s="38" t="s">
        <v>7</v>
      </c>
      <c r="D51" s="84"/>
      <c r="E51" s="84"/>
      <c r="F51" s="84"/>
      <c r="G51" s="84"/>
      <c r="H51" s="84"/>
    </row>
    <row r="52" spans="2:8" hidden="1" outlineLevel="1" x14ac:dyDescent="0.3">
      <c r="B52" s="32"/>
      <c r="C52" s="38" t="s">
        <v>8</v>
      </c>
      <c r="D52" s="84"/>
      <c r="E52" s="84"/>
      <c r="F52" s="84"/>
      <c r="G52" s="84"/>
      <c r="H52" s="84"/>
    </row>
    <row r="53" spans="2:8" ht="33" collapsed="1" x14ac:dyDescent="0.3">
      <c r="B53" s="33" t="s">
        <v>123</v>
      </c>
      <c r="C53" s="41" t="s">
        <v>124</v>
      </c>
      <c r="D53" s="87" t="s">
        <v>268</v>
      </c>
      <c r="E53" s="87" t="s">
        <v>268</v>
      </c>
      <c r="F53" s="87" t="s">
        <v>268</v>
      </c>
      <c r="G53" s="87" t="s">
        <v>268</v>
      </c>
      <c r="H53" s="87" t="s">
        <v>268</v>
      </c>
    </row>
    <row r="54" spans="2:8" hidden="1" outlineLevel="1" x14ac:dyDescent="0.3">
      <c r="B54" s="6"/>
      <c r="C54" s="38" t="s">
        <v>4</v>
      </c>
      <c r="D54" s="87"/>
      <c r="E54" s="87"/>
      <c r="F54" s="87"/>
      <c r="G54" s="87"/>
      <c r="H54" s="87"/>
    </row>
    <row r="55" spans="2:8" hidden="1" outlineLevel="1" x14ac:dyDescent="0.3">
      <c r="B55" s="6"/>
      <c r="C55" s="38" t="s">
        <v>3</v>
      </c>
      <c r="D55" s="87"/>
      <c r="E55" s="87"/>
      <c r="F55" s="87"/>
      <c r="G55" s="87"/>
      <c r="H55" s="87"/>
    </row>
    <row r="56" spans="2:8" hidden="1" outlineLevel="1" x14ac:dyDescent="0.3">
      <c r="B56" s="6"/>
      <c r="C56" s="38" t="s">
        <v>5</v>
      </c>
      <c r="D56" s="87"/>
      <c r="E56" s="87"/>
      <c r="F56" s="87"/>
      <c r="G56" s="87"/>
      <c r="H56" s="87"/>
    </row>
    <row r="57" spans="2:8" hidden="1" outlineLevel="1" x14ac:dyDescent="0.3">
      <c r="B57" s="6"/>
      <c r="C57" s="38" t="s">
        <v>6</v>
      </c>
      <c r="D57" s="87"/>
      <c r="E57" s="87"/>
      <c r="F57" s="87"/>
      <c r="G57" s="87"/>
      <c r="H57" s="87"/>
    </row>
    <row r="58" spans="2:8" hidden="1" outlineLevel="1" x14ac:dyDescent="0.3">
      <c r="B58" s="6"/>
      <c r="C58" s="38" t="s">
        <v>7</v>
      </c>
      <c r="D58" s="87"/>
      <c r="E58" s="87"/>
      <c r="F58" s="87"/>
      <c r="G58" s="87"/>
      <c r="H58" s="87"/>
    </row>
    <row r="59" spans="2:8" hidden="1" outlineLevel="1" x14ac:dyDescent="0.3">
      <c r="B59" s="6"/>
      <c r="C59" s="38" t="s">
        <v>8</v>
      </c>
      <c r="D59" s="87"/>
      <c r="E59" s="87"/>
      <c r="F59" s="87"/>
      <c r="G59" s="87"/>
      <c r="H59" s="87"/>
    </row>
    <row r="60" spans="2:8" ht="34.5" customHeight="1" collapsed="1" x14ac:dyDescent="0.3">
      <c r="B60" s="33" t="s">
        <v>125</v>
      </c>
      <c r="C60" s="41" t="s">
        <v>126</v>
      </c>
      <c r="D60" s="87" t="s">
        <v>268</v>
      </c>
      <c r="E60" s="87" t="s">
        <v>268</v>
      </c>
      <c r="F60" s="87" t="s">
        <v>268</v>
      </c>
      <c r="G60" s="87" t="s">
        <v>268</v>
      </c>
      <c r="H60" s="87" t="s">
        <v>268</v>
      </c>
    </row>
    <row r="61" spans="2:8" hidden="1" outlineLevel="1" x14ac:dyDescent="0.3">
      <c r="B61" s="6"/>
      <c r="C61" s="38" t="s">
        <v>4</v>
      </c>
      <c r="D61" s="87"/>
      <c r="E61" s="87"/>
      <c r="F61" s="87"/>
      <c r="G61" s="87"/>
      <c r="H61" s="87"/>
    </row>
    <row r="62" spans="2:8" hidden="1" outlineLevel="1" x14ac:dyDescent="0.3">
      <c r="B62" s="6"/>
      <c r="C62" s="38" t="s">
        <v>3</v>
      </c>
      <c r="D62" s="87"/>
      <c r="E62" s="87"/>
      <c r="F62" s="87"/>
      <c r="G62" s="87"/>
      <c r="H62" s="87"/>
    </row>
    <row r="63" spans="2:8" hidden="1" outlineLevel="1" x14ac:dyDescent="0.3">
      <c r="B63" s="6"/>
      <c r="C63" s="38" t="s">
        <v>5</v>
      </c>
      <c r="D63" s="87"/>
      <c r="E63" s="87"/>
      <c r="F63" s="87"/>
      <c r="G63" s="87"/>
      <c r="H63" s="87"/>
    </row>
    <row r="64" spans="2:8" hidden="1" outlineLevel="1" x14ac:dyDescent="0.3">
      <c r="B64" s="6"/>
      <c r="C64" s="38" t="s">
        <v>6</v>
      </c>
      <c r="D64" s="87"/>
      <c r="E64" s="87"/>
      <c r="F64" s="87"/>
      <c r="G64" s="87"/>
      <c r="H64" s="87"/>
    </row>
    <row r="65" spans="2:8" hidden="1" outlineLevel="1" x14ac:dyDescent="0.3">
      <c r="B65" s="6"/>
      <c r="C65" s="38" t="s">
        <v>7</v>
      </c>
      <c r="D65" s="87"/>
      <c r="E65" s="87"/>
      <c r="F65" s="87"/>
      <c r="G65" s="87"/>
      <c r="H65" s="87"/>
    </row>
    <row r="66" spans="2:8" hidden="1" outlineLevel="1" x14ac:dyDescent="0.3">
      <c r="B66" s="6"/>
      <c r="C66" s="38" t="s">
        <v>8</v>
      </c>
      <c r="D66" s="87"/>
      <c r="E66" s="87"/>
      <c r="F66" s="87"/>
      <c r="G66" s="87"/>
      <c r="H66" s="87"/>
    </row>
    <row r="67" spans="2:8" ht="28.5" customHeight="1" collapsed="1" x14ac:dyDescent="0.3">
      <c r="B67" s="33" t="s">
        <v>127</v>
      </c>
      <c r="C67" s="41" t="s">
        <v>128</v>
      </c>
      <c r="D67" s="87" t="s">
        <v>268</v>
      </c>
      <c r="E67" s="87" t="s">
        <v>268</v>
      </c>
      <c r="F67" s="87" t="s">
        <v>268</v>
      </c>
      <c r="G67" s="87" t="s">
        <v>268</v>
      </c>
      <c r="H67" s="87" t="s">
        <v>268</v>
      </c>
    </row>
    <row r="68" spans="2:8" hidden="1" outlineLevel="1" x14ac:dyDescent="0.3">
      <c r="B68" s="6"/>
      <c r="C68" s="38" t="s">
        <v>4</v>
      </c>
      <c r="D68" s="87"/>
      <c r="E68" s="87"/>
      <c r="F68" s="87"/>
      <c r="G68" s="87"/>
      <c r="H68" s="87"/>
    </row>
    <row r="69" spans="2:8" hidden="1" outlineLevel="1" x14ac:dyDescent="0.3">
      <c r="B69" s="6"/>
      <c r="C69" s="38" t="s">
        <v>3</v>
      </c>
      <c r="D69" s="87"/>
      <c r="E69" s="87"/>
      <c r="F69" s="87"/>
      <c r="G69" s="87"/>
      <c r="H69" s="87"/>
    </row>
    <row r="70" spans="2:8" hidden="1" outlineLevel="1" x14ac:dyDescent="0.3">
      <c r="B70" s="6"/>
      <c r="C70" s="38" t="s">
        <v>5</v>
      </c>
      <c r="D70" s="87"/>
      <c r="E70" s="87"/>
      <c r="F70" s="87"/>
      <c r="G70" s="87"/>
      <c r="H70" s="87"/>
    </row>
    <row r="71" spans="2:8" hidden="1" outlineLevel="1" x14ac:dyDescent="0.3">
      <c r="B71" s="6"/>
      <c r="C71" s="38" t="s">
        <v>6</v>
      </c>
      <c r="D71" s="87"/>
      <c r="E71" s="87"/>
      <c r="F71" s="87"/>
      <c r="G71" s="87"/>
      <c r="H71" s="87"/>
    </row>
    <row r="72" spans="2:8" hidden="1" outlineLevel="1" x14ac:dyDescent="0.3">
      <c r="B72" s="6"/>
      <c r="C72" s="38" t="s">
        <v>7</v>
      </c>
      <c r="D72" s="87"/>
      <c r="E72" s="87"/>
      <c r="F72" s="87"/>
      <c r="G72" s="87"/>
      <c r="H72" s="87"/>
    </row>
    <row r="73" spans="2:8" hidden="1" outlineLevel="1" x14ac:dyDescent="0.3">
      <c r="B73" s="6"/>
      <c r="C73" s="38" t="s">
        <v>8</v>
      </c>
      <c r="D73" s="87"/>
      <c r="E73" s="87"/>
      <c r="F73" s="87"/>
      <c r="G73" s="87"/>
      <c r="H73" s="87"/>
    </row>
    <row r="74" spans="2:8" ht="28.5" customHeight="1" collapsed="1" x14ac:dyDescent="0.3">
      <c r="B74" s="33" t="s">
        <v>129</v>
      </c>
      <c r="C74" s="41" t="s">
        <v>130</v>
      </c>
      <c r="D74" s="87" t="s">
        <v>268</v>
      </c>
      <c r="E74" s="87" t="s">
        <v>268</v>
      </c>
      <c r="F74" s="87" t="s">
        <v>268</v>
      </c>
      <c r="G74" s="87" t="s">
        <v>268</v>
      </c>
      <c r="H74" s="87" t="s">
        <v>268</v>
      </c>
    </row>
    <row r="75" spans="2:8" hidden="1" outlineLevel="1" x14ac:dyDescent="0.3">
      <c r="B75" s="6"/>
      <c r="C75" s="38" t="s">
        <v>4</v>
      </c>
      <c r="D75" s="87"/>
      <c r="E75" s="87"/>
      <c r="F75" s="87"/>
      <c r="G75" s="87"/>
      <c r="H75" s="87"/>
    </row>
    <row r="76" spans="2:8" hidden="1" outlineLevel="1" x14ac:dyDescent="0.3">
      <c r="B76" s="6"/>
      <c r="C76" s="38" t="s">
        <v>3</v>
      </c>
      <c r="D76" s="87"/>
      <c r="E76" s="87"/>
      <c r="F76" s="87"/>
      <c r="G76" s="87"/>
      <c r="H76" s="87"/>
    </row>
    <row r="77" spans="2:8" hidden="1" outlineLevel="1" x14ac:dyDescent="0.3">
      <c r="B77" s="6"/>
      <c r="C77" s="38" t="s">
        <v>5</v>
      </c>
      <c r="D77" s="87"/>
      <c r="E77" s="87"/>
      <c r="F77" s="87"/>
      <c r="G77" s="87"/>
      <c r="H77" s="87"/>
    </row>
    <row r="78" spans="2:8" hidden="1" outlineLevel="1" x14ac:dyDescent="0.3">
      <c r="B78" s="6"/>
      <c r="C78" s="38" t="s">
        <v>6</v>
      </c>
      <c r="D78" s="87"/>
      <c r="E78" s="87"/>
      <c r="F78" s="87"/>
      <c r="G78" s="87"/>
      <c r="H78" s="87"/>
    </row>
    <row r="79" spans="2:8" hidden="1" outlineLevel="1" x14ac:dyDescent="0.3">
      <c r="B79" s="6"/>
      <c r="C79" s="38" t="s">
        <v>7</v>
      </c>
      <c r="D79" s="87"/>
      <c r="E79" s="87"/>
      <c r="F79" s="87"/>
      <c r="G79" s="87"/>
      <c r="H79" s="87"/>
    </row>
    <row r="80" spans="2:8" hidden="1" outlineLevel="1" x14ac:dyDescent="0.3">
      <c r="B80" s="6"/>
      <c r="C80" s="38" t="s">
        <v>8</v>
      </c>
      <c r="D80" s="87"/>
      <c r="E80" s="87"/>
      <c r="F80" s="87"/>
      <c r="G80" s="87"/>
      <c r="H80" s="87"/>
    </row>
    <row r="81" spans="2:8" ht="28.5" customHeight="1" collapsed="1" x14ac:dyDescent="0.3">
      <c r="B81" s="33" t="s">
        <v>131</v>
      </c>
      <c r="C81" s="41" t="s">
        <v>132</v>
      </c>
      <c r="D81" s="87" t="s">
        <v>268</v>
      </c>
      <c r="E81" s="87" t="s">
        <v>268</v>
      </c>
      <c r="F81" s="87" t="s">
        <v>268</v>
      </c>
      <c r="G81" s="87" t="s">
        <v>268</v>
      </c>
      <c r="H81" s="87" t="s">
        <v>268</v>
      </c>
    </row>
    <row r="82" spans="2:8" hidden="1" outlineLevel="1" x14ac:dyDescent="0.3">
      <c r="B82" s="6"/>
      <c r="C82" s="38" t="s">
        <v>4</v>
      </c>
      <c r="D82" s="87"/>
      <c r="E82" s="87"/>
      <c r="F82" s="87"/>
      <c r="G82" s="87"/>
      <c r="H82" s="87"/>
    </row>
    <row r="83" spans="2:8" hidden="1" outlineLevel="1" x14ac:dyDescent="0.3">
      <c r="B83" s="6"/>
      <c r="C83" s="38" t="s">
        <v>3</v>
      </c>
      <c r="D83" s="87"/>
      <c r="E83" s="87"/>
      <c r="F83" s="87"/>
      <c r="G83" s="87"/>
      <c r="H83" s="87"/>
    </row>
    <row r="84" spans="2:8" hidden="1" outlineLevel="1" x14ac:dyDescent="0.3">
      <c r="B84" s="6"/>
      <c r="C84" s="38" t="s">
        <v>5</v>
      </c>
      <c r="D84" s="87"/>
      <c r="E84" s="87"/>
      <c r="F84" s="87"/>
      <c r="G84" s="87"/>
      <c r="H84" s="87"/>
    </row>
    <row r="85" spans="2:8" hidden="1" outlineLevel="1" x14ac:dyDescent="0.3">
      <c r="B85" s="6"/>
      <c r="C85" s="38" t="s">
        <v>6</v>
      </c>
      <c r="D85" s="87"/>
      <c r="E85" s="87"/>
      <c r="F85" s="87"/>
      <c r="G85" s="87"/>
      <c r="H85" s="87"/>
    </row>
    <row r="86" spans="2:8" hidden="1" outlineLevel="1" x14ac:dyDescent="0.3">
      <c r="B86" s="6"/>
      <c r="C86" s="38" t="s">
        <v>7</v>
      </c>
      <c r="D86" s="87"/>
      <c r="E86" s="87"/>
      <c r="F86" s="87"/>
      <c r="G86" s="87"/>
      <c r="H86" s="87"/>
    </row>
    <row r="87" spans="2:8" hidden="1" outlineLevel="1" x14ac:dyDescent="0.3">
      <c r="B87" s="6"/>
      <c r="C87" s="38" t="s">
        <v>8</v>
      </c>
      <c r="D87" s="87"/>
      <c r="E87" s="87"/>
      <c r="F87" s="87"/>
      <c r="G87" s="87"/>
      <c r="H87" s="87"/>
    </row>
    <row r="88" spans="2:8" ht="28.5" customHeight="1" collapsed="1" x14ac:dyDescent="0.3">
      <c r="B88" s="33" t="s">
        <v>133</v>
      </c>
      <c r="C88" s="41" t="s">
        <v>134</v>
      </c>
      <c r="D88" s="87" t="s">
        <v>268</v>
      </c>
      <c r="E88" s="87" t="s">
        <v>268</v>
      </c>
      <c r="F88" s="87" t="s">
        <v>268</v>
      </c>
      <c r="G88" s="87" t="s">
        <v>268</v>
      </c>
      <c r="H88" s="87" t="s">
        <v>268</v>
      </c>
    </row>
    <row r="89" spans="2:8" hidden="1" outlineLevel="1" x14ac:dyDescent="0.3">
      <c r="B89" s="6"/>
      <c r="C89" s="38" t="s">
        <v>4</v>
      </c>
      <c r="D89" s="87"/>
      <c r="E89" s="87"/>
      <c r="F89" s="87"/>
      <c r="G89" s="87"/>
      <c r="H89" s="87"/>
    </row>
    <row r="90" spans="2:8" hidden="1" outlineLevel="1" x14ac:dyDescent="0.3">
      <c r="B90" s="6"/>
      <c r="C90" s="38" t="s">
        <v>3</v>
      </c>
      <c r="D90" s="87"/>
      <c r="E90" s="87"/>
      <c r="F90" s="87"/>
      <c r="G90" s="87"/>
      <c r="H90" s="87"/>
    </row>
    <row r="91" spans="2:8" hidden="1" outlineLevel="1" x14ac:dyDescent="0.3">
      <c r="B91" s="6"/>
      <c r="C91" s="38" t="s">
        <v>5</v>
      </c>
      <c r="D91" s="87"/>
      <c r="E91" s="87"/>
      <c r="F91" s="87"/>
      <c r="G91" s="87"/>
      <c r="H91" s="87"/>
    </row>
    <row r="92" spans="2:8" hidden="1" outlineLevel="1" x14ac:dyDescent="0.3">
      <c r="B92" s="6"/>
      <c r="C92" s="38" t="s">
        <v>6</v>
      </c>
      <c r="D92" s="87"/>
      <c r="E92" s="87"/>
      <c r="F92" s="87"/>
      <c r="G92" s="87"/>
      <c r="H92" s="87"/>
    </row>
    <row r="93" spans="2:8" hidden="1" outlineLevel="1" x14ac:dyDescent="0.3">
      <c r="B93" s="6"/>
      <c r="C93" s="38" t="s">
        <v>7</v>
      </c>
      <c r="D93" s="87"/>
      <c r="E93" s="87"/>
      <c r="F93" s="87"/>
      <c r="G93" s="87"/>
      <c r="H93" s="87"/>
    </row>
    <row r="94" spans="2:8" hidden="1" outlineLevel="1" x14ac:dyDescent="0.3">
      <c r="B94" s="6"/>
      <c r="C94" s="38" t="s">
        <v>8</v>
      </c>
      <c r="D94" s="87"/>
      <c r="E94" s="87"/>
      <c r="F94" s="87"/>
      <c r="G94" s="87"/>
      <c r="H94" s="87"/>
    </row>
    <row r="95" spans="2:8" ht="28.5" customHeight="1" collapsed="1" x14ac:dyDescent="0.3">
      <c r="B95" s="33" t="s">
        <v>135</v>
      </c>
      <c r="C95" s="41" t="s">
        <v>136</v>
      </c>
      <c r="D95" s="87" t="s">
        <v>268</v>
      </c>
      <c r="E95" s="87" t="s">
        <v>268</v>
      </c>
      <c r="F95" s="87" t="s">
        <v>268</v>
      </c>
      <c r="G95" s="87" t="s">
        <v>268</v>
      </c>
      <c r="H95" s="87" t="s">
        <v>268</v>
      </c>
    </row>
    <row r="96" spans="2:8" hidden="1" outlineLevel="1" x14ac:dyDescent="0.3">
      <c r="B96" s="6"/>
      <c r="C96" s="38" t="s">
        <v>4</v>
      </c>
      <c r="D96" s="87"/>
      <c r="E96" s="87"/>
      <c r="F96" s="87"/>
      <c r="G96" s="87"/>
      <c r="H96" s="87"/>
    </row>
    <row r="97" spans="2:8" hidden="1" outlineLevel="1" x14ac:dyDescent="0.3">
      <c r="B97" s="6"/>
      <c r="C97" s="38" t="s">
        <v>3</v>
      </c>
      <c r="D97" s="87"/>
      <c r="E97" s="87"/>
      <c r="F97" s="87"/>
      <c r="G97" s="87"/>
      <c r="H97" s="87"/>
    </row>
    <row r="98" spans="2:8" hidden="1" outlineLevel="1" x14ac:dyDescent="0.3">
      <c r="B98" s="6"/>
      <c r="C98" s="38" t="s">
        <v>5</v>
      </c>
      <c r="D98" s="87"/>
      <c r="E98" s="87"/>
      <c r="F98" s="87"/>
      <c r="G98" s="87"/>
      <c r="H98" s="87"/>
    </row>
    <row r="99" spans="2:8" hidden="1" outlineLevel="1" x14ac:dyDescent="0.3">
      <c r="B99" s="6"/>
      <c r="C99" s="38" t="s">
        <v>6</v>
      </c>
      <c r="D99" s="87"/>
      <c r="E99" s="87"/>
      <c r="F99" s="87"/>
      <c r="G99" s="87"/>
      <c r="H99" s="87"/>
    </row>
    <row r="100" spans="2:8" hidden="1" outlineLevel="1" x14ac:dyDescent="0.3">
      <c r="B100" s="6"/>
      <c r="C100" s="38" t="s">
        <v>7</v>
      </c>
      <c r="D100" s="87"/>
      <c r="E100" s="87"/>
      <c r="F100" s="87"/>
      <c r="G100" s="87"/>
      <c r="H100" s="87"/>
    </row>
    <row r="101" spans="2:8" hidden="1" outlineLevel="1" x14ac:dyDescent="0.3">
      <c r="B101" s="6"/>
      <c r="C101" s="38" t="s">
        <v>8</v>
      </c>
      <c r="D101" s="87"/>
      <c r="E101" s="87"/>
      <c r="F101" s="87"/>
      <c r="G101" s="87"/>
      <c r="H101" s="87"/>
    </row>
    <row r="102" spans="2:8" ht="28.5" customHeight="1" collapsed="1" x14ac:dyDescent="0.3">
      <c r="B102" s="33" t="s">
        <v>137</v>
      </c>
      <c r="C102" s="41" t="s">
        <v>138</v>
      </c>
      <c r="D102" s="87" t="s">
        <v>268</v>
      </c>
      <c r="E102" s="87" t="s">
        <v>268</v>
      </c>
      <c r="F102" s="87" t="s">
        <v>268</v>
      </c>
      <c r="G102" s="87" t="s">
        <v>268</v>
      </c>
      <c r="H102" s="87" t="s">
        <v>268</v>
      </c>
    </row>
    <row r="103" spans="2:8" hidden="1" outlineLevel="1" x14ac:dyDescent="0.3">
      <c r="B103" s="6"/>
      <c r="C103" s="38" t="s">
        <v>4</v>
      </c>
      <c r="D103" s="87"/>
      <c r="E103" s="87"/>
      <c r="F103" s="87"/>
      <c r="G103" s="87"/>
      <c r="H103" s="87"/>
    </row>
    <row r="104" spans="2:8" hidden="1" outlineLevel="1" x14ac:dyDescent="0.3">
      <c r="B104" s="6"/>
      <c r="C104" s="38" t="s">
        <v>3</v>
      </c>
      <c r="D104" s="87"/>
      <c r="E104" s="87"/>
      <c r="F104" s="87"/>
      <c r="G104" s="87"/>
      <c r="H104" s="87"/>
    </row>
    <row r="105" spans="2:8" hidden="1" outlineLevel="1" x14ac:dyDescent="0.3">
      <c r="B105" s="6"/>
      <c r="C105" s="38" t="s">
        <v>5</v>
      </c>
      <c r="D105" s="87"/>
      <c r="E105" s="87"/>
      <c r="F105" s="87"/>
      <c r="G105" s="87"/>
      <c r="H105" s="87"/>
    </row>
    <row r="106" spans="2:8" hidden="1" outlineLevel="1" x14ac:dyDescent="0.3">
      <c r="B106" s="6"/>
      <c r="C106" s="38" t="s">
        <v>6</v>
      </c>
      <c r="D106" s="87"/>
      <c r="E106" s="87"/>
      <c r="F106" s="87"/>
      <c r="G106" s="87"/>
      <c r="H106" s="87"/>
    </row>
    <row r="107" spans="2:8" hidden="1" outlineLevel="1" x14ac:dyDescent="0.3">
      <c r="B107" s="6"/>
      <c r="C107" s="38" t="s">
        <v>7</v>
      </c>
      <c r="D107" s="87"/>
      <c r="E107" s="87"/>
      <c r="F107" s="87"/>
      <c r="G107" s="87"/>
      <c r="H107" s="87"/>
    </row>
    <row r="108" spans="2:8" hidden="1" outlineLevel="1" x14ac:dyDescent="0.3">
      <c r="B108" s="6"/>
      <c r="C108" s="38" t="s">
        <v>8</v>
      </c>
      <c r="D108" s="87"/>
      <c r="E108" s="87"/>
      <c r="F108" s="87"/>
      <c r="G108" s="87"/>
      <c r="H108" s="87"/>
    </row>
    <row r="109" spans="2:8" ht="28.5" customHeight="1" collapsed="1" x14ac:dyDescent="0.3">
      <c r="B109" s="33" t="s">
        <v>139</v>
      </c>
      <c r="C109" s="41" t="s">
        <v>140</v>
      </c>
      <c r="D109" s="87" t="s">
        <v>268</v>
      </c>
      <c r="E109" s="87" t="s">
        <v>268</v>
      </c>
      <c r="F109" s="87" t="s">
        <v>268</v>
      </c>
      <c r="G109" s="87" t="s">
        <v>268</v>
      </c>
      <c r="H109" s="87" t="s">
        <v>268</v>
      </c>
    </row>
    <row r="110" spans="2:8" hidden="1" outlineLevel="1" x14ac:dyDescent="0.3">
      <c r="B110" s="6"/>
      <c r="C110" s="38" t="s">
        <v>4</v>
      </c>
      <c r="D110" s="87"/>
      <c r="E110" s="87"/>
      <c r="F110" s="87"/>
      <c r="G110" s="87"/>
      <c r="H110" s="87"/>
    </row>
    <row r="111" spans="2:8" hidden="1" outlineLevel="1" x14ac:dyDescent="0.3">
      <c r="B111" s="6"/>
      <c r="C111" s="38" t="s">
        <v>3</v>
      </c>
      <c r="D111" s="87"/>
      <c r="E111" s="87"/>
      <c r="F111" s="87"/>
      <c r="G111" s="87"/>
      <c r="H111" s="87"/>
    </row>
    <row r="112" spans="2:8" hidden="1" outlineLevel="1" x14ac:dyDescent="0.3">
      <c r="B112" s="6"/>
      <c r="C112" s="38" t="s">
        <v>5</v>
      </c>
      <c r="D112" s="87"/>
      <c r="E112" s="87"/>
      <c r="F112" s="87"/>
      <c r="G112" s="87"/>
      <c r="H112" s="87"/>
    </row>
    <row r="113" spans="2:8" hidden="1" outlineLevel="1" x14ac:dyDescent="0.3">
      <c r="B113" s="6"/>
      <c r="C113" s="38" t="s">
        <v>6</v>
      </c>
      <c r="D113" s="87"/>
      <c r="E113" s="87"/>
      <c r="F113" s="87"/>
      <c r="G113" s="87"/>
      <c r="H113" s="87"/>
    </row>
    <row r="114" spans="2:8" hidden="1" outlineLevel="1" x14ac:dyDescent="0.3">
      <c r="B114" s="6"/>
      <c r="C114" s="38" t="s">
        <v>7</v>
      </c>
      <c r="D114" s="87"/>
      <c r="E114" s="87"/>
      <c r="F114" s="87"/>
      <c r="G114" s="87"/>
      <c r="H114" s="87"/>
    </row>
    <row r="115" spans="2:8" hidden="1" outlineLevel="1" x14ac:dyDescent="0.3">
      <c r="B115" s="6"/>
      <c r="C115" s="38" t="s">
        <v>8</v>
      </c>
      <c r="D115" s="87"/>
      <c r="E115" s="87"/>
      <c r="F115" s="87"/>
      <c r="G115" s="87"/>
      <c r="H115" s="87"/>
    </row>
    <row r="116" spans="2:8" ht="28.5" customHeight="1" collapsed="1" x14ac:dyDescent="0.3">
      <c r="B116" s="33" t="s">
        <v>141</v>
      </c>
      <c r="C116" s="41" t="s">
        <v>142</v>
      </c>
      <c r="D116" s="87" t="s">
        <v>268</v>
      </c>
      <c r="E116" s="87" t="s">
        <v>268</v>
      </c>
      <c r="F116" s="87" t="s">
        <v>268</v>
      </c>
      <c r="G116" s="87" t="s">
        <v>268</v>
      </c>
      <c r="H116" s="87" t="s">
        <v>268</v>
      </c>
    </row>
    <row r="117" spans="2:8" hidden="1" outlineLevel="1" x14ac:dyDescent="0.3">
      <c r="B117" s="6"/>
      <c r="C117" s="38" t="s">
        <v>4</v>
      </c>
      <c r="D117" s="87"/>
      <c r="E117" s="87"/>
      <c r="F117" s="87"/>
      <c r="G117" s="87"/>
      <c r="H117" s="87"/>
    </row>
    <row r="118" spans="2:8" hidden="1" outlineLevel="1" x14ac:dyDescent="0.3">
      <c r="B118" s="6"/>
      <c r="C118" s="38" t="s">
        <v>3</v>
      </c>
      <c r="D118" s="87"/>
      <c r="E118" s="87"/>
      <c r="F118" s="87"/>
      <c r="G118" s="87"/>
      <c r="H118" s="87"/>
    </row>
    <row r="119" spans="2:8" hidden="1" outlineLevel="1" x14ac:dyDescent="0.3">
      <c r="B119" s="6"/>
      <c r="C119" s="38" t="s">
        <v>5</v>
      </c>
      <c r="D119" s="87"/>
      <c r="E119" s="87"/>
      <c r="F119" s="87"/>
      <c r="G119" s="87"/>
      <c r="H119" s="87"/>
    </row>
    <row r="120" spans="2:8" hidden="1" outlineLevel="1" x14ac:dyDescent="0.3">
      <c r="B120" s="6"/>
      <c r="C120" s="38" t="s">
        <v>6</v>
      </c>
      <c r="D120" s="87"/>
      <c r="E120" s="87"/>
      <c r="F120" s="87"/>
      <c r="G120" s="87"/>
      <c r="H120" s="87"/>
    </row>
    <row r="121" spans="2:8" hidden="1" outlineLevel="1" x14ac:dyDescent="0.3">
      <c r="B121" s="6"/>
      <c r="C121" s="38" t="s">
        <v>7</v>
      </c>
      <c r="D121" s="87"/>
      <c r="E121" s="87"/>
      <c r="F121" s="87"/>
      <c r="G121" s="87"/>
      <c r="H121" s="87"/>
    </row>
    <row r="122" spans="2:8" hidden="1" outlineLevel="1" x14ac:dyDescent="0.3">
      <c r="B122" s="6"/>
      <c r="C122" s="38" t="s">
        <v>8</v>
      </c>
      <c r="D122" s="87"/>
      <c r="E122" s="87"/>
      <c r="F122" s="87"/>
      <c r="G122" s="87"/>
      <c r="H122" s="87"/>
    </row>
    <row r="123" spans="2:8" ht="28.5" customHeight="1" collapsed="1" x14ac:dyDescent="0.3">
      <c r="B123" s="33" t="s">
        <v>143</v>
      </c>
      <c r="C123" s="41" t="s">
        <v>144</v>
      </c>
      <c r="D123" s="87" t="s">
        <v>268</v>
      </c>
      <c r="E123" s="87" t="s">
        <v>268</v>
      </c>
      <c r="F123" s="87" t="s">
        <v>268</v>
      </c>
      <c r="G123" s="87" t="s">
        <v>268</v>
      </c>
      <c r="H123" s="87" t="s">
        <v>268</v>
      </c>
    </row>
    <row r="124" spans="2:8" hidden="1" outlineLevel="1" x14ac:dyDescent="0.3">
      <c r="B124" s="6"/>
      <c r="C124" s="38" t="s">
        <v>4</v>
      </c>
      <c r="D124" s="87"/>
      <c r="E124" s="87"/>
      <c r="F124" s="87"/>
      <c r="G124" s="87"/>
      <c r="H124" s="87"/>
    </row>
    <row r="125" spans="2:8" hidden="1" outlineLevel="1" x14ac:dyDescent="0.3">
      <c r="B125" s="6"/>
      <c r="C125" s="38" t="s">
        <v>3</v>
      </c>
      <c r="D125" s="87"/>
      <c r="E125" s="87"/>
      <c r="F125" s="87"/>
      <c r="G125" s="87"/>
      <c r="H125" s="87"/>
    </row>
    <row r="126" spans="2:8" hidden="1" outlineLevel="1" x14ac:dyDescent="0.3">
      <c r="B126" s="6"/>
      <c r="C126" s="38" t="s">
        <v>5</v>
      </c>
      <c r="D126" s="87"/>
      <c r="E126" s="87"/>
      <c r="F126" s="87"/>
      <c r="G126" s="87"/>
      <c r="H126" s="87"/>
    </row>
    <row r="127" spans="2:8" hidden="1" outlineLevel="1" x14ac:dyDescent="0.3">
      <c r="B127" s="6"/>
      <c r="C127" s="38" t="s">
        <v>6</v>
      </c>
      <c r="D127" s="87"/>
      <c r="E127" s="87"/>
      <c r="F127" s="87"/>
      <c r="G127" s="87"/>
      <c r="H127" s="87"/>
    </row>
    <row r="128" spans="2:8" hidden="1" outlineLevel="1" x14ac:dyDescent="0.3">
      <c r="B128" s="6"/>
      <c r="C128" s="38" t="s">
        <v>7</v>
      </c>
      <c r="D128" s="87"/>
      <c r="E128" s="87"/>
      <c r="F128" s="87"/>
      <c r="G128" s="87"/>
      <c r="H128" s="87"/>
    </row>
    <row r="129" spans="2:8" hidden="1" outlineLevel="1" x14ac:dyDescent="0.3">
      <c r="B129" s="6"/>
      <c r="C129" s="38" t="s">
        <v>8</v>
      </c>
      <c r="D129" s="87"/>
      <c r="E129" s="87"/>
      <c r="F129" s="87"/>
      <c r="G129" s="87"/>
      <c r="H129" s="87"/>
    </row>
    <row r="130" spans="2:8" ht="28.5" customHeight="1" collapsed="1" x14ac:dyDescent="0.3">
      <c r="B130" s="33" t="s">
        <v>145</v>
      </c>
      <c r="C130" s="41" t="s">
        <v>146</v>
      </c>
      <c r="D130" s="87" t="s">
        <v>268</v>
      </c>
      <c r="E130" s="87" t="s">
        <v>268</v>
      </c>
      <c r="F130" s="87" t="s">
        <v>268</v>
      </c>
      <c r="G130" s="87" t="s">
        <v>268</v>
      </c>
      <c r="H130" s="87" t="s">
        <v>268</v>
      </c>
    </row>
    <row r="131" spans="2:8" hidden="1" outlineLevel="1" x14ac:dyDescent="0.3">
      <c r="B131" s="6"/>
      <c r="C131" s="38" t="s">
        <v>4</v>
      </c>
      <c r="D131" s="87"/>
      <c r="E131" s="87"/>
      <c r="F131" s="87"/>
      <c r="G131" s="87"/>
      <c r="H131" s="87"/>
    </row>
    <row r="132" spans="2:8" hidden="1" outlineLevel="1" x14ac:dyDescent="0.3">
      <c r="B132" s="6"/>
      <c r="C132" s="38" t="s">
        <v>3</v>
      </c>
      <c r="D132" s="87"/>
      <c r="E132" s="87"/>
      <c r="F132" s="87"/>
      <c r="G132" s="87"/>
      <c r="H132" s="87"/>
    </row>
    <row r="133" spans="2:8" hidden="1" outlineLevel="1" x14ac:dyDescent="0.3">
      <c r="B133" s="6"/>
      <c r="C133" s="38" t="s">
        <v>5</v>
      </c>
      <c r="D133" s="87"/>
      <c r="E133" s="87"/>
      <c r="F133" s="87"/>
      <c r="G133" s="87"/>
      <c r="H133" s="87"/>
    </row>
    <row r="134" spans="2:8" hidden="1" outlineLevel="1" x14ac:dyDescent="0.3">
      <c r="B134" s="6"/>
      <c r="C134" s="38" t="s">
        <v>6</v>
      </c>
      <c r="D134" s="87"/>
      <c r="E134" s="87"/>
      <c r="F134" s="87"/>
      <c r="G134" s="87"/>
      <c r="H134" s="87"/>
    </row>
    <row r="135" spans="2:8" hidden="1" outlineLevel="1" x14ac:dyDescent="0.3">
      <c r="B135" s="6"/>
      <c r="C135" s="38" t="s">
        <v>7</v>
      </c>
      <c r="D135" s="87"/>
      <c r="E135" s="87"/>
      <c r="F135" s="87"/>
      <c r="G135" s="87"/>
      <c r="H135" s="87"/>
    </row>
    <row r="136" spans="2:8" hidden="1" outlineLevel="1" x14ac:dyDescent="0.3">
      <c r="B136" s="6"/>
      <c r="C136" s="38" t="s">
        <v>8</v>
      </c>
      <c r="D136" s="87"/>
      <c r="E136" s="87"/>
      <c r="F136" s="87"/>
      <c r="G136" s="87"/>
      <c r="H136" s="87"/>
    </row>
    <row r="137" spans="2:8" ht="28.5" customHeight="1" collapsed="1" x14ac:dyDescent="0.3">
      <c r="B137" s="33" t="s">
        <v>147</v>
      </c>
      <c r="C137" s="41" t="s">
        <v>148</v>
      </c>
      <c r="D137" s="87" t="s">
        <v>268</v>
      </c>
      <c r="E137" s="87" t="s">
        <v>268</v>
      </c>
      <c r="F137" s="87" t="s">
        <v>268</v>
      </c>
      <c r="G137" s="87" t="s">
        <v>268</v>
      </c>
      <c r="H137" s="87" t="s">
        <v>268</v>
      </c>
    </row>
    <row r="138" spans="2:8" hidden="1" outlineLevel="1" x14ac:dyDescent="0.3">
      <c r="B138" s="6"/>
      <c r="C138" s="38" t="s">
        <v>4</v>
      </c>
      <c r="D138" s="87"/>
      <c r="E138" s="87"/>
      <c r="F138" s="87"/>
      <c r="G138" s="87"/>
      <c r="H138" s="87"/>
    </row>
    <row r="139" spans="2:8" hidden="1" outlineLevel="1" x14ac:dyDescent="0.3">
      <c r="B139" s="6"/>
      <c r="C139" s="38" t="s">
        <v>3</v>
      </c>
      <c r="D139" s="87"/>
      <c r="E139" s="87"/>
      <c r="F139" s="87"/>
      <c r="G139" s="87"/>
      <c r="H139" s="87"/>
    </row>
    <row r="140" spans="2:8" hidden="1" outlineLevel="1" x14ac:dyDescent="0.3">
      <c r="B140" s="6"/>
      <c r="C140" s="38" t="s">
        <v>5</v>
      </c>
      <c r="D140" s="87"/>
      <c r="E140" s="87"/>
      <c r="F140" s="87"/>
      <c r="G140" s="87"/>
      <c r="H140" s="87"/>
    </row>
    <row r="141" spans="2:8" hidden="1" outlineLevel="1" x14ac:dyDescent="0.3">
      <c r="B141" s="6"/>
      <c r="C141" s="38" t="s">
        <v>6</v>
      </c>
      <c r="D141" s="87"/>
      <c r="E141" s="87"/>
      <c r="F141" s="87"/>
      <c r="G141" s="87"/>
      <c r="H141" s="87"/>
    </row>
    <row r="142" spans="2:8" hidden="1" outlineLevel="1" x14ac:dyDescent="0.3">
      <c r="B142" s="6"/>
      <c r="C142" s="38" t="s">
        <v>7</v>
      </c>
      <c r="D142" s="87"/>
      <c r="E142" s="87"/>
      <c r="F142" s="87"/>
      <c r="G142" s="87"/>
      <c r="H142" s="87"/>
    </row>
    <row r="143" spans="2:8" hidden="1" outlineLevel="1" x14ac:dyDescent="0.3">
      <c r="B143" s="6"/>
      <c r="C143" s="38" t="s">
        <v>8</v>
      </c>
      <c r="D143" s="87"/>
      <c r="E143" s="87"/>
      <c r="F143" s="87"/>
      <c r="G143" s="87"/>
      <c r="H143" s="87"/>
    </row>
    <row r="144" spans="2:8" ht="28.5" customHeight="1" collapsed="1" x14ac:dyDescent="0.3">
      <c r="B144" s="33" t="s">
        <v>149</v>
      </c>
      <c r="C144" s="41" t="s">
        <v>150</v>
      </c>
      <c r="D144" s="87" t="s">
        <v>268</v>
      </c>
      <c r="E144" s="87" t="s">
        <v>268</v>
      </c>
      <c r="F144" s="87" t="s">
        <v>268</v>
      </c>
      <c r="G144" s="87" t="s">
        <v>268</v>
      </c>
      <c r="H144" s="87" t="s">
        <v>268</v>
      </c>
    </row>
    <row r="145" spans="2:8" hidden="1" outlineLevel="1" x14ac:dyDescent="0.3">
      <c r="B145" s="6"/>
      <c r="C145" s="38" t="s">
        <v>4</v>
      </c>
      <c r="D145" s="87"/>
      <c r="E145" s="87"/>
      <c r="F145" s="87"/>
      <c r="G145" s="87"/>
      <c r="H145" s="87"/>
    </row>
    <row r="146" spans="2:8" hidden="1" outlineLevel="1" x14ac:dyDescent="0.3">
      <c r="B146" s="6"/>
      <c r="C146" s="38" t="s">
        <v>3</v>
      </c>
      <c r="D146" s="87"/>
      <c r="E146" s="87"/>
      <c r="F146" s="87"/>
      <c r="G146" s="87"/>
      <c r="H146" s="87"/>
    </row>
    <row r="147" spans="2:8" hidden="1" outlineLevel="1" x14ac:dyDescent="0.3">
      <c r="B147" s="6"/>
      <c r="C147" s="38" t="s">
        <v>5</v>
      </c>
      <c r="D147" s="87"/>
      <c r="E147" s="87"/>
      <c r="F147" s="87"/>
      <c r="G147" s="87"/>
      <c r="H147" s="87"/>
    </row>
    <row r="148" spans="2:8" hidden="1" outlineLevel="1" x14ac:dyDescent="0.3">
      <c r="B148" s="6"/>
      <c r="C148" s="38" t="s">
        <v>6</v>
      </c>
      <c r="D148" s="87"/>
      <c r="E148" s="87"/>
      <c r="F148" s="87"/>
      <c r="G148" s="87"/>
      <c r="H148" s="87"/>
    </row>
    <row r="149" spans="2:8" hidden="1" outlineLevel="1" x14ac:dyDescent="0.3">
      <c r="B149" s="6"/>
      <c r="C149" s="38" t="s">
        <v>7</v>
      </c>
      <c r="D149" s="87"/>
      <c r="E149" s="87"/>
      <c r="F149" s="87"/>
      <c r="G149" s="87"/>
      <c r="H149" s="87"/>
    </row>
    <row r="150" spans="2:8" hidden="1" outlineLevel="1" x14ac:dyDescent="0.3">
      <c r="B150" s="6"/>
      <c r="C150" s="38" t="s">
        <v>8</v>
      </c>
      <c r="D150" s="87"/>
      <c r="E150" s="87"/>
      <c r="F150" s="87"/>
      <c r="G150" s="87"/>
      <c r="H150" s="87"/>
    </row>
    <row r="151" spans="2:8" ht="28.5" customHeight="1" collapsed="1" x14ac:dyDescent="0.3">
      <c r="B151" s="33" t="s">
        <v>151</v>
      </c>
      <c r="C151" s="41" t="s">
        <v>152</v>
      </c>
      <c r="D151" s="87" t="s">
        <v>268</v>
      </c>
      <c r="E151" s="87" t="s">
        <v>268</v>
      </c>
      <c r="F151" s="87" t="s">
        <v>268</v>
      </c>
      <c r="G151" s="87" t="s">
        <v>268</v>
      </c>
      <c r="H151" s="87" t="s">
        <v>268</v>
      </c>
    </row>
    <row r="152" spans="2:8" x14ac:dyDescent="0.3">
      <c r="B152" s="6"/>
      <c r="C152" s="37" t="s">
        <v>4</v>
      </c>
      <c r="D152" s="87"/>
      <c r="E152" s="87"/>
      <c r="F152" s="88"/>
      <c r="G152" s="87"/>
      <c r="H152" s="87"/>
    </row>
    <row r="153" spans="2:8" s="46" customFormat="1" x14ac:dyDescent="0.3">
      <c r="B153" s="47"/>
      <c r="C153" s="38" t="s">
        <v>346</v>
      </c>
      <c r="D153" s="87">
        <v>2021</v>
      </c>
      <c r="E153" s="87">
        <v>0.4</v>
      </c>
      <c r="F153" s="88">
        <v>1</v>
      </c>
      <c r="G153" s="87">
        <v>0.4</v>
      </c>
      <c r="H153" s="87">
        <v>1001.87</v>
      </c>
    </row>
    <row r="154" spans="2:8" s="46" customFormat="1" ht="47.25" x14ac:dyDescent="0.3">
      <c r="B154" s="47"/>
      <c r="C154" s="50" t="s">
        <v>284</v>
      </c>
      <c r="D154" s="51">
        <v>2018</v>
      </c>
      <c r="E154" s="51">
        <v>0.4</v>
      </c>
      <c r="F154" s="52">
        <v>0.1</v>
      </c>
      <c r="G154" s="89">
        <v>5</v>
      </c>
      <c r="H154" s="52">
        <v>15.36453</v>
      </c>
    </row>
    <row r="155" spans="2:8" s="46" customFormat="1" ht="47.25" x14ac:dyDescent="0.3">
      <c r="B155" s="47"/>
      <c r="C155" s="50" t="s">
        <v>285</v>
      </c>
      <c r="D155" s="51">
        <v>2018</v>
      </c>
      <c r="E155" s="51">
        <v>0.4</v>
      </c>
      <c r="F155" s="52">
        <v>0.155</v>
      </c>
      <c r="G155" s="89">
        <v>15</v>
      </c>
      <c r="H155" s="52">
        <v>33.339839999999995</v>
      </c>
    </row>
    <row r="156" spans="2:8" s="46" customFormat="1" ht="31.5" x14ac:dyDescent="0.3">
      <c r="B156" s="47"/>
      <c r="C156" s="50" t="s">
        <v>286</v>
      </c>
      <c r="D156" s="51">
        <v>2018</v>
      </c>
      <c r="E156" s="51">
        <v>0.4</v>
      </c>
      <c r="F156" s="52">
        <v>0.32</v>
      </c>
      <c r="G156" s="89">
        <v>14</v>
      </c>
      <c r="H156" s="52">
        <v>106.77013000000001</v>
      </c>
    </row>
    <row r="157" spans="2:8" s="46" customFormat="1" ht="31.5" x14ac:dyDescent="0.3">
      <c r="B157" s="47"/>
      <c r="C157" s="50" t="s">
        <v>287</v>
      </c>
      <c r="D157" s="51">
        <v>2019</v>
      </c>
      <c r="E157" s="51">
        <v>0.4</v>
      </c>
      <c r="F157" s="52">
        <v>4.6300000000000001E-2</v>
      </c>
      <c r="G157" s="89">
        <v>6</v>
      </c>
      <c r="H157" s="52">
        <v>42.732500000000002</v>
      </c>
    </row>
    <row r="158" spans="2:8" s="46" customFormat="1" ht="31.5" x14ac:dyDescent="0.3">
      <c r="B158" s="47"/>
      <c r="C158" s="50" t="s">
        <v>288</v>
      </c>
      <c r="D158" s="51">
        <v>2019</v>
      </c>
      <c r="E158" s="51">
        <v>0.4</v>
      </c>
      <c r="F158" s="52">
        <v>0.3296</v>
      </c>
      <c r="G158" s="89">
        <v>6</v>
      </c>
      <c r="H158" s="52">
        <v>320.19173999999998</v>
      </c>
    </row>
    <row r="159" spans="2:8" x14ac:dyDescent="0.3">
      <c r="B159" s="6"/>
      <c r="C159" s="37" t="s">
        <v>3</v>
      </c>
      <c r="D159" s="87"/>
      <c r="E159" s="87"/>
      <c r="F159" s="88"/>
      <c r="G159" s="87"/>
      <c r="H159" s="87"/>
    </row>
    <row r="160" spans="2:8" s="46" customFormat="1" x14ac:dyDescent="0.3">
      <c r="B160" s="47"/>
      <c r="C160" s="38" t="s">
        <v>347</v>
      </c>
      <c r="D160" s="87">
        <v>2021</v>
      </c>
      <c r="E160" s="87">
        <v>0.4</v>
      </c>
      <c r="F160" s="88">
        <v>1</v>
      </c>
      <c r="G160" s="87"/>
      <c r="H160" s="90">
        <v>1002.74</v>
      </c>
    </row>
    <row r="161" spans="2:8" s="46" customFormat="1" x14ac:dyDescent="0.3">
      <c r="B161" s="47"/>
      <c r="C161" s="38" t="s">
        <v>348</v>
      </c>
      <c r="D161" s="87">
        <v>2021</v>
      </c>
      <c r="E161" s="87">
        <v>0.4</v>
      </c>
      <c r="F161" s="88">
        <v>1</v>
      </c>
      <c r="G161" s="87"/>
      <c r="H161" s="90">
        <v>1074.7</v>
      </c>
    </row>
    <row r="162" spans="2:8" x14ac:dyDescent="0.3">
      <c r="B162" s="6"/>
      <c r="C162" s="38" t="s">
        <v>5</v>
      </c>
      <c r="D162" s="87" t="s">
        <v>268</v>
      </c>
      <c r="E162" s="87" t="s">
        <v>268</v>
      </c>
      <c r="F162" s="87" t="s">
        <v>268</v>
      </c>
      <c r="G162" s="87" t="s">
        <v>268</v>
      </c>
      <c r="H162" s="87" t="s">
        <v>268</v>
      </c>
    </row>
    <row r="163" spans="2:8" x14ac:dyDescent="0.3">
      <c r="B163" s="6"/>
      <c r="C163" s="38" t="s">
        <v>6</v>
      </c>
      <c r="D163" s="87" t="s">
        <v>268</v>
      </c>
      <c r="E163" s="87" t="s">
        <v>268</v>
      </c>
      <c r="F163" s="87" t="s">
        <v>268</v>
      </c>
      <c r="G163" s="87" t="s">
        <v>268</v>
      </c>
      <c r="H163" s="87" t="s">
        <v>268</v>
      </c>
    </row>
    <row r="164" spans="2:8" x14ac:dyDescent="0.3">
      <c r="B164" s="6"/>
      <c r="C164" s="38" t="s">
        <v>7</v>
      </c>
      <c r="D164" s="87" t="s">
        <v>268</v>
      </c>
      <c r="E164" s="87" t="s">
        <v>268</v>
      </c>
      <c r="F164" s="87" t="s">
        <v>268</v>
      </c>
      <c r="G164" s="87" t="s">
        <v>268</v>
      </c>
      <c r="H164" s="87" t="s">
        <v>268</v>
      </c>
    </row>
    <row r="165" spans="2:8" x14ac:dyDescent="0.3">
      <c r="B165" s="6"/>
      <c r="C165" s="38" t="s">
        <v>8</v>
      </c>
      <c r="D165" s="87" t="s">
        <v>268</v>
      </c>
      <c r="E165" s="87" t="s">
        <v>268</v>
      </c>
      <c r="F165" s="87" t="s">
        <v>268</v>
      </c>
      <c r="G165" s="87" t="s">
        <v>268</v>
      </c>
      <c r="H165" s="87" t="s">
        <v>268</v>
      </c>
    </row>
    <row r="166" spans="2:8" ht="28.5" customHeight="1" x14ac:dyDescent="0.3">
      <c r="B166" s="33" t="s">
        <v>153</v>
      </c>
      <c r="C166" s="41" t="s">
        <v>154</v>
      </c>
      <c r="D166" s="87" t="s">
        <v>268</v>
      </c>
      <c r="E166" s="87" t="s">
        <v>268</v>
      </c>
      <c r="F166" s="87" t="s">
        <v>268</v>
      </c>
      <c r="G166" s="87" t="s">
        <v>268</v>
      </c>
      <c r="H166" s="87" t="s">
        <v>268</v>
      </c>
    </row>
    <row r="167" spans="2:8" hidden="1" outlineLevel="1" x14ac:dyDescent="0.3">
      <c r="B167" s="6"/>
      <c r="C167" s="38" t="s">
        <v>4</v>
      </c>
      <c r="D167" s="87"/>
      <c r="E167" s="87"/>
      <c r="F167" s="87"/>
      <c r="G167" s="87"/>
      <c r="H167" s="87"/>
    </row>
    <row r="168" spans="2:8" hidden="1" outlineLevel="1" x14ac:dyDescent="0.3">
      <c r="B168" s="6"/>
      <c r="C168" s="38" t="s">
        <v>3</v>
      </c>
      <c r="D168" s="87"/>
      <c r="E168" s="87"/>
      <c r="F168" s="87"/>
      <c r="G168" s="87"/>
      <c r="H168" s="87"/>
    </row>
    <row r="169" spans="2:8" hidden="1" outlineLevel="1" x14ac:dyDescent="0.3">
      <c r="B169" s="6"/>
      <c r="C169" s="38" t="s">
        <v>5</v>
      </c>
      <c r="D169" s="87"/>
      <c r="E169" s="87"/>
      <c r="F169" s="87"/>
      <c r="G169" s="87"/>
      <c r="H169" s="87"/>
    </row>
    <row r="170" spans="2:8" hidden="1" outlineLevel="1" x14ac:dyDescent="0.3">
      <c r="B170" s="6"/>
      <c r="C170" s="38" t="s">
        <v>6</v>
      </c>
      <c r="D170" s="87"/>
      <c r="E170" s="87"/>
      <c r="F170" s="87"/>
      <c r="G170" s="87"/>
      <c r="H170" s="87"/>
    </row>
    <row r="171" spans="2:8" hidden="1" outlineLevel="1" x14ac:dyDescent="0.3">
      <c r="B171" s="6"/>
      <c r="C171" s="38" t="s">
        <v>7</v>
      </c>
      <c r="D171" s="87"/>
      <c r="E171" s="87"/>
      <c r="F171" s="87"/>
      <c r="G171" s="87"/>
      <c r="H171" s="87"/>
    </row>
    <row r="172" spans="2:8" hidden="1" outlineLevel="1" x14ac:dyDescent="0.3">
      <c r="B172" s="6"/>
      <c r="C172" s="38" t="s">
        <v>8</v>
      </c>
      <c r="D172" s="87"/>
      <c r="E172" s="87"/>
      <c r="F172" s="87"/>
      <c r="G172" s="87"/>
      <c r="H172" s="87"/>
    </row>
    <row r="173" spans="2:8" ht="28.5" customHeight="1" collapsed="1" x14ac:dyDescent="0.3">
      <c r="B173" s="33" t="s">
        <v>155</v>
      </c>
      <c r="C173" s="41" t="s">
        <v>156</v>
      </c>
      <c r="D173" s="87" t="s">
        <v>268</v>
      </c>
      <c r="E173" s="87" t="s">
        <v>268</v>
      </c>
      <c r="F173" s="87" t="s">
        <v>268</v>
      </c>
      <c r="G173" s="87" t="s">
        <v>268</v>
      </c>
      <c r="H173" s="87" t="s">
        <v>268</v>
      </c>
    </row>
    <row r="174" spans="2:8" hidden="1" outlineLevel="1" x14ac:dyDescent="0.3">
      <c r="B174" s="6"/>
      <c r="C174" s="38" t="s">
        <v>4</v>
      </c>
      <c r="D174" s="87"/>
      <c r="E174" s="87"/>
      <c r="F174" s="87"/>
      <c r="G174" s="87"/>
      <c r="H174" s="87"/>
    </row>
    <row r="175" spans="2:8" hidden="1" outlineLevel="1" x14ac:dyDescent="0.3">
      <c r="B175" s="6"/>
      <c r="C175" s="38" t="s">
        <v>3</v>
      </c>
      <c r="D175" s="87"/>
      <c r="E175" s="87"/>
      <c r="F175" s="87"/>
      <c r="G175" s="87"/>
      <c r="H175" s="87"/>
    </row>
    <row r="176" spans="2:8" hidden="1" outlineLevel="1" x14ac:dyDescent="0.3">
      <c r="B176" s="6"/>
      <c r="C176" s="38" t="s">
        <v>5</v>
      </c>
      <c r="D176" s="87"/>
      <c r="E176" s="87"/>
      <c r="F176" s="87"/>
      <c r="G176" s="87"/>
      <c r="H176" s="87"/>
    </row>
    <row r="177" spans="2:8" hidden="1" outlineLevel="1" x14ac:dyDescent="0.3">
      <c r="B177" s="6"/>
      <c r="C177" s="38" t="s">
        <v>6</v>
      </c>
      <c r="D177" s="87"/>
      <c r="E177" s="87"/>
      <c r="F177" s="87"/>
      <c r="G177" s="87"/>
      <c r="H177" s="87"/>
    </row>
    <row r="178" spans="2:8" hidden="1" outlineLevel="1" x14ac:dyDescent="0.3">
      <c r="B178" s="6"/>
      <c r="C178" s="38" t="s">
        <v>7</v>
      </c>
      <c r="D178" s="87"/>
      <c r="E178" s="87"/>
      <c r="F178" s="87"/>
      <c r="G178" s="87"/>
      <c r="H178" s="87"/>
    </row>
    <row r="179" spans="2:8" hidden="1" outlineLevel="1" x14ac:dyDescent="0.3">
      <c r="B179" s="6"/>
      <c r="C179" s="38" t="s">
        <v>8</v>
      </c>
      <c r="D179" s="87"/>
      <c r="E179" s="87"/>
      <c r="F179" s="87"/>
      <c r="G179" s="87"/>
      <c r="H179" s="87"/>
    </row>
    <row r="180" spans="2:8" ht="28.5" customHeight="1" collapsed="1" x14ac:dyDescent="0.3">
      <c r="B180" s="33" t="s">
        <v>157</v>
      </c>
      <c r="C180" s="41" t="s">
        <v>158</v>
      </c>
      <c r="D180" s="87" t="s">
        <v>268</v>
      </c>
      <c r="E180" s="87" t="s">
        <v>268</v>
      </c>
      <c r="F180" s="87" t="s">
        <v>268</v>
      </c>
      <c r="G180" s="87" t="s">
        <v>268</v>
      </c>
      <c r="H180" s="87" t="s">
        <v>268</v>
      </c>
    </row>
    <row r="181" spans="2:8" hidden="1" outlineLevel="1" x14ac:dyDescent="0.3">
      <c r="B181" s="6"/>
      <c r="C181" s="38" t="s">
        <v>4</v>
      </c>
      <c r="D181" s="87"/>
      <c r="E181" s="87"/>
      <c r="F181" s="87"/>
      <c r="G181" s="87"/>
      <c r="H181" s="87"/>
    </row>
    <row r="182" spans="2:8" hidden="1" outlineLevel="1" x14ac:dyDescent="0.3">
      <c r="B182" s="6"/>
      <c r="C182" s="38" t="s">
        <v>3</v>
      </c>
      <c r="D182" s="87"/>
      <c r="E182" s="87"/>
      <c r="F182" s="87"/>
      <c r="G182" s="87"/>
      <c r="H182" s="87"/>
    </row>
    <row r="183" spans="2:8" hidden="1" outlineLevel="1" x14ac:dyDescent="0.3">
      <c r="B183" s="6"/>
      <c r="C183" s="38" t="s">
        <v>5</v>
      </c>
      <c r="D183" s="87"/>
      <c r="E183" s="87"/>
      <c r="F183" s="87"/>
      <c r="G183" s="87"/>
      <c r="H183" s="87"/>
    </row>
    <row r="184" spans="2:8" hidden="1" outlineLevel="1" x14ac:dyDescent="0.3">
      <c r="B184" s="6"/>
      <c r="C184" s="38" t="s">
        <v>6</v>
      </c>
      <c r="D184" s="87"/>
      <c r="E184" s="87"/>
      <c r="F184" s="87"/>
      <c r="G184" s="87"/>
      <c r="H184" s="87"/>
    </row>
    <row r="185" spans="2:8" hidden="1" outlineLevel="1" x14ac:dyDescent="0.3">
      <c r="B185" s="6"/>
      <c r="C185" s="38" t="s">
        <v>7</v>
      </c>
      <c r="D185" s="87"/>
      <c r="E185" s="87"/>
      <c r="F185" s="87"/>
      <c r="G185" s="87"/>
      <c r="H185" s="87"/>
    </row>
    <row r="186" spans="2:8" hidden="1" outlineLevel="1" x14ac:dyDescent="0.3">
      <c r="B186" s="6"/>
      <c r="C186" s="38" t="s">
        <v>8</v>
      </c>
      <c r="D186" s="87"/>
      <c r="E186" s="87"/>
      <c r="F186" s="87"/>
      <c r="G186" s="87"/>
      <c r="H186" s="87"/>
    </row>
    <row r="187" spans="2:8" ht="28.5" customHeight="1" collapsed="1" x14ac:dyDescent="0.3">
      <c r="B187" s="33" t="s">
        <v>159</v>
      </c>
      <c r="C187" s="41" t="s">
        <v>160</v>
      </c>
      <c r="D187" s="87" t="s">
        <v>268</v>
      </c>
      <c r="E187" s="87" t="s">
        <v>268</v>
      </c>
      <c r="F187" s="87" t="s">
        <v>268</v>
      </c>
      <c r="G187" s="87" t="s">
        <v>268</v>
      </c>
      <c r="H187" s="87" t="s">
        <v>268</v>
      </c>
    </row>
    <row r="188" spans="2:8" x14ac:dyDescent="0.3">
      <c r="B188" s="6"/>
      <c r="C188" s="37" t="s">
        <v>4</v>
      </c>
      <c r="D188" s="87"/>
      <c r="E188" s="87"/>
      <c r="F188" s="88"/>
      <c r="G188" s="87"/>
      <c r="H188" s="88"/>
    </row>
    <row r="189" spans="2:8" s="46" customFormat="1" x14ac:dyDescent="0.3">
      <c r="B189" s="47"/>
      <c r="C189" s="38" t="s">
        <v>349</v>
      </c>
      <c r="D189" s="87">
        <v>2021</v>
      </c>
      <c r="E189" s="87">
        <v>10</v>
      </c>
      <c r="F189" s="88">
        <v>1</v>
      </c>
      <c r="G189" s="87"/>
      <c r="H189" s="88">
        <v>763.43399999999997</v>
      </c>
    </row>
    <row r="190" spans="2:8" s="46" customFormat="1" ht="47.25" x14ac:dyDescent="0.3">
      <c r="B190" s="47"/>
      <c r="C190" s="100" t="s">
        <v>289</v>
      </c>
      <c r="D190" s="51">
        <v>2018</v>
      </c>
      <c r="E190" s="51">
        <v>10</v>
      </c>
      <c r="F190" s="51">
        <v>0.125</v>
      </c>
      <c r="G190" s="51">
        <v>65</v>
      </c>
      <c r="H190" s="52">
        <v>79.857299999999995</v>
      </c>
    </row>
    <row r="191" spans="2:8" x14ac:dyDescent="0.3">
      <c r="B191" s="6"/>
      <c r="C191" s="37" t="s">
        <v>3</v>
      </c>
      <c r="D191" s="87"/>
      <c r="E191" s="87"/>
      <c r="F191" s="88"/>
      <c r="G191" s="87"/>
      <c r="H191" s="88"/>
    </row>
    <row r="192" spans="2:8" s="46" customFormat="1" x14ac:dyDescent="0.3">
      <c r="B192" s="47"/>
      <c r="C192" s="38" t="s">
        <v>350</v>
      </c>
      <c r="D192" s="87">
        <v>2021</v>
      </c>
      <c r="E192" s="87">
        <v>10</v>
      </c>
      <c r="F192" s="88">
        <v>1</v>
      </c>
      <c r="G192" s="87"/>
      <c r="H192" s="88">
        <v>812.83600000000001</v>
      </c>
    </row>
    <row r="193" spans="2:10" s="46" customFormat="1" x14ac:dyDescent="0.3">
      <c r="B193" s="47"/>
      <c r="C193" s="38" t="s">
        <v>351</v>
      </c>
      <c r="D193" s="87">
        <v>2021</v>
      </c>
      <c r="E193" s="87">
        <v>10</v>
      </c>
      <c r="F193" s="88">
        <v>1</v>
      </c>
      <c r="G193" s="87"/>
      <c r="H193" s="88">
        <v>884.71199999999999</v>
      </c>
    </row>
    <row r="194" spans="2:10" s="46" customFormat="1" x14ac:dyDescent="0.3">
      <c r="B194" s="47"/>
      <c r="C194" s="38" t="s">
        <v>352</v>
      </c>
      <c r="D194" s="87">
        <v>2021</v>
      </c>
      <c r="E194" s="87">
        <v>10</v>
      </c>
      <c r="F194" s="88">
        <v>1</v>
      </c>
      <c r="G194" s="87"/>
      <c r="H194" s="88">
        <v>981.45600000000002</v>
      </c>
    </row>
    <row r="195" spans="2:10" s="46" customFormat="1" x14ac:dyDescent="0.3">
      <c r="B195" s="47"/>
      <c r="C195" s="37" t="s">
        <v>3</v>
      </c>
      <c r="D195" s="87"/>
      <c r="E195" s="87"/>
      <c r="F195" s="88"/>
      <c r="G195" s="87"/>
      <c r="H195" s="88"/>
    </row>
    <row r="196" spans="2:10" s="46" customFormat="1" ht="47.25" hidden="1" x14ac:dyDescent="0.3">
      <c r="B196" s="47"/>
      <c r="C196" s="59" t="s">
        <v>289</v>
      </c>
      <c r="D196" s="51">
        <v>2018</v>
      </c>
      <c r="E196" s="51">
        <v>10</v>
      </c>
      <c r="F196" s="51">
        <v>0.125</v>
      </c>
      <c r="G196" s="51">
        <v>65</v>
      </c>
      <c r="H196" s="52">
        <v>79.857299999999995</v>
      </c>
      <c r="J196" s="46" t="s">
        <v>353</v>
      </c>
    </row>
    <row r="197" spans="2:10" s="46" customFormat="1" ht="31.5" x14ac:dyDescent="0.3">
      <c r="B197" s="47"/>
      <c r="C197" s="50" t="s">
        <v>290</v>
      </c>
      <c r="D197" s="51">
        <v>2017</v>
      </c>
      <c r="E197" s="51">
        <v>10</v>
      </c>
      <c r="F197" s="51">
        <v>4.2</v>
      </c>
      <c r="G197" s="51">
        <v>2600</v>
      </c>
      <c r="H197" s="52">
        <v>4985.5084800000004</v>
      </c>
    </row>
    <row r="198" spans="2:10" s="46" customFormat="1" ht="31.5" x14ac:dyDescent="0.3">
      <c r="B198" s="47"/>
      <c r="C198" s="50" t="s">
        <v>291</v>
      </c>
      <c r="D198" s="51">
        <v>2017</v>
      </c>
      <c r="E198" s="51">
        <v>10</v>
      </c>
      <c r="F198" s="51">
        <v>4.2</v>
      </c>
      <c r="G198" s="51">
        <v>2600</v>
      </c>
      <c r="H198" s="52">
        <v>4903.0923000000003</v>
      </c>
    </row>
    <row r="199" spans="2:10" x14ac:dyDescent="0.3">
      <c r="B199" s="6"/>
      <c r="C199" s="37" t="s">
        <v>5</v>
      </c>
      <c r="D199" s="87"/>
      <c r="E199" s="87"/>
      <c r="F199" s="87"/>
      <c r="G199" s="87"/>
      <c r="H199" s="87"/>
    </row>
    <row r="200" spans="2:10" s="46" customFormat="1" ht="110.25" x14ac:dyDescent="0.3">
      <c r="B200" s="47"/>
      <c r="C200" s="50" t="s">
        <v>292</v>
      </c>
      <c r="D200" s="51">
        <v>2018</v>
      </c>
      <c r="E200" s="51">
        <v>110</v>
      </c>
      <c r="F200" s="51">
        <v>0.15</v>
      </c>
      <c r="G200" s="91">
        <v>346800</v>
      </c>
      <c r="H200" s="52">
        <v>2105.24341</v>
      </c>
    </row>
    <row r="201" spans="2:10" s="46" customFormat="1" ht="94.5" x14ac:dyDescent="0.3">
      <c r="B201" s="47"/>
      <c r="C201" s="50" t="s">
        <v>293</v>
      </c>
      <c r="D201" s="51">
        <v>2018</v>
      </c>
      <c r="E201" s="51">
        <v>110</v>
      </c>
      <c r="F201" s="51">
        <v>0.16400000000000001</v>
      </c>
      <c r="G201" s="92"/>
      <c r="H201" s="52">
        <v>4579.9477399999996</v>
      </c>
    </row>
    <row r="202" spans="2:10" s="46" customFormat="1" ht="94.5" x14ac:dyDescent="0.3">
      <c r="B202" s="47"/>
      <c r="C202" s="50" t="s">
        <v>294</v>
      </c>
      <c r="D202" s="51">
        <v>2018</v>
      </c>
      <c r="E202" s="51">
        <v>110</v>
      </c>
      <c r="F202" s="51">
        <v>4.84</v>
      </c>
      <c r="G202" s="92"/>
      <c r="H202" s="52">
        <v>70163.026859999998</v>
      </c>
    </row>
    <row r="203" spans="2:10" s="46" customFormat="1" ht="94.5" x14ac:dyDescent="0.3">
      <c r="B203" s="47"/>
      <c r="C203" s="50" t="s">
        <v>295</v>
      </c>
      <c r="D203" s="51">
        <v>2018</v>
      </c>
      <c r="E203" s="51">
        <v>110</v>
      </c>
      <c r="F203" s="51">
        <v>4.5</v>
      </c>
      <c r="G203" s="92"/>
      <c r="H203" s="52">
        <v>64901.142169999999</v>
      </c>
    </row>
    <row r="204" spans="2:10" s="46" customFormat="1" ht="94.5" x14ac:dyDescent="0.3">
      <c r="B204" s="47"/>
      <c r="C204" s="50" t="s">
        <v>296</v>
      </c>
      <c r="D204" s="51">
        <v>2018</v>
      </c>
      <c r="E204" s="51">
        <v>110</v>
      </c>
      <c r="F204" s="51">
        <v>3.3149999999999999</v>
      </c>
      <c r="G204" s="92"/>
      <c r="H204" s="52">
        <v>58031.423759999998</v>
      </c>
    </row>
    <row r="205" spans="2:10" s="46" customFormat="1" ht="110.25" x14ac:dyDescent="0.3">
      <c r="B205" s="47"/>
      <c r="C205" s="50" t="s">
        <v>297</v>
      </c>
      <c r="D205" s="51">
        <v>2019</v>
      </c>
      <c r="E205" s="51">
        <v>110</v>
      </c>
      <c r="F205" s="51">
        <v>3.4590000000000001</v>
      </c>
      <c r="G205" s="92"/>
      <c r="H205" s="52">
        <v>102792.28254</v>
      </c>
    </row>
    <row r="206" spans="2:10" s="46" customFormat="1" ht="110.25" x14ac:dyDescent="0.3">
      <c r="B206" s="47"/>
      <c r="C206" s="50" t="s">
        <v>298</v>
      </c>
      <c r="D206" s="51">
        <v>2019</v>
      </c>
      <c r="E206" s="51">
        <v>110</v>
      </c>
      <c r="F206" s="51">
        <v>46.267000000000003</v>
      </c>
      <c r="G206" s="93"/>
      <c r="H206" s="52">
        <v>516986.22878</v>
      </c>
    </row>
    <row r="207" spans="2:10" x14ac:dyDescent="0.3">
      <c r="B207" s="6"/>
      <c r="C207" s="38" t="s">
        <v>6</v>
      </c>
      <c r="D207" s="87"/>
      <c r="E207" s="87"/>
      <c r="F207" s="87"/>
      <c r="G207" s="87"/>
      <c r="H207" s="87"/>
    </row>
    <row r="208" spans="2:10" x14ac:dyDescent="0.3">
      <c r="B208" s="6"/>
      <c r="C208" s="38" t="s">
        <v>7</v>
      </c>
      <c r="D208" s="87"/>
      <c r="E208" s="87"/>
      <c r="F208" s="87"/>
      <c r="G208" s="87"/>
      <c r="H208" s="87"/>
    </row>
    <row r="209" spans="2:8" x14ac:dyDescent="0.3">
      <c r="B209" s="6"/>
      <c r="C209" s="38" t="s">
        <v>8</v>
      </c>
      <c r="D209" s="87"/>
      <c r="E209" s="87"/>
      <c r="F209" s="87"/>
      <c r="G209" s="87"/>
      <c r="H209" s="87"/>
    </row>
    <row r="210" spans="2:8" ht="18" x14ac:dyDescent="0.3">
      <c r="B210" s="35" t="s">
        <v>161</v>
      </c>
      <c r="C210" s="36" t="s">
        <v>1</v>
      </c>
      <c r="D210" s="86"/>
      <c r="E210" s="86"/>
      <c r="F210" s="86"/>
      <c r="G210" s="86"/>
      <c r="H210" s="86"/>
    </row>
    <row r="211" spans="2:8" ht="33" x14ac:dyDescent="0.3">
      <c r="B211" s="42" t="s">
        <v>162</v>
      </c>
      <c r="C211" s="43" t="s">
        <v>163</v>
      </c>
      <c r="D211" s="87" t="s">
        <v>79</v>
      </c>
      <c r="E211" s="87" t="s">
        <v>79</v>
      </c>
      <c r="F211" s="87" t="s">
        <v>79</v>
      </c>
      <c r="G211" s="87" t="s">
        <v>79</v>
      </c>
      <c r="H211" s="87" t="s">
        <v>79</v>
      </c>
    </row>
    <row r="212" spans="2:8" hidden="1" outlineLevel="1" x14ac:dyDescent="0.3">
      <c r="B212" s="6"/>
      <c r="C212" s="38" t="s">
        <v>4</v>
      </c>
      <c r="D212" s="87"/>
      <c r="E212" s="87"/>
      <c r="F212" s="87"/>
      <c r="G212" s="87"/>
      <c r="H212" s="87"/>
    </row>
    <row r="213" spans="2:8" hidden="1" outlineLevel="1" x14ac:dyDescent="0.3">
      <c r="B213" s="6"/>
      <c r="C213" s="38" t="s">
        <v>3</v>
      </c>
      <c r="D213" s="87"/>
      <c r="E213" s="87"/>
      <c r="F213" s="87"/>
      <c r="G213" s="87"/>
      <c r="H213" s="87"/>
    </row>
    <row r="214" spans="2:8" hidden="1" outlineLevel="1" x14ac:dyDescent="0.3">
      <c r="B214" s="6"/>
      <c r="C214" s="38" t="s">
        <v>5</v>
      </c>
      <c r="D214" s="87"/>
      <c r="E214" s="87"/>
      <c r="F214" s="87"/>
      <c r="G214" s="87"/>
      <c r="H214" s="87"/>
    </row>
    <row r="215" spans="2:8" hidden="1" outlineLevel="1" x14ac:dyDescent="0.3">
      <c r="B215" s="6"/>
      <c r="C215" s="38" t="s">
        <v>6</v>
      </c>
      <c r="D215" s="87"/>
      <c r="E215" s="87"/>
      <c r="F215" s="87"/>
      <c r="G215" s="87"/>
      <c r="H215" s="87"/>
    </row>
    <row r="216" spans="2:8" hidden="1" outlineLevel="1" x14ac:dyDescent="0.3">
      <c r="B216" s="6"/>
      <c r="C216" s="38" t="s">
        <v>7</v>
      </c>
      <c r="D216" s="87"/>
      <c r="E216" s="87"/>
      <c r="F216" s="87"/>
      <c r="G216" s="87"/>
      <c r="H216" s="87"/>
    </row>
    <row r="217" spans="2:8" hidden="1" outlineLevel="1" x14ac:dyDescent="0.3">
      <c r="B217" s="6"/>
      <c r="C217" s="38" t="s">
        <v>8</v>
      </c>
      <c r="D217" s="87"/>
      <c r="E217" s="87"/>
      <c r="F217" s="87"/>
      <c r="G217" s="87"/>
      <c r="H217" s="87"/>
    </row>
    <row r="218" spans="2:8" ht="28.5" customHeight="1" collapsed="1" x14ac:dyDescent="0.3">
      <c r="B218" s="33" t="s">
        <v>164</v>
      </c>
      <c r="C218" s="41" t="s">
        <v>165</v>
      </c>
      <c r="D218" s="87" t="s">
        <v>79</v>
      </c>
      <c r="E218" s="87" t="s">
        <v>79</v>
      </c>
      <c r="F218" s="87" t="s">
        <v>79</v>
      </c>
      <c r="G218" s="87" t="s">
        <v>79</v>
      </c>
      <c r="H218" s="87" t="s">
        <v>79</v>
      </c>
    </row>
    <row r="219" spans="2:8" hidden="1" outlineLevel="1" x14ac:dyDescent="0.3">
      <c r="B219" s="6"/>
      <c r="C219" s="38" t="s">
        <v>4</v>
      </c>
      <c r="D219" s="87"/>
      <c r="E219" s="87"/>
      <c r="F219" s="87"/>
      <c r="G219" s="87"/>
      <c r="H219" s="87"/>
    </row>
    <row r="220" spans="2:8" hidden="1" outlineLevel="1" x14ac:dyDescent="0.3">
      <c r="B220" s="6"/>
      <c r="C220" s="38" t="s">
        <v>3</v>
      </c>
      <c r="D220" s="87"/>
      <c r="E220" s="87"/>
      <c r="F220" s="87"/>
      <c r="G220" s="87"/>
      <c r="H220" s="87"/>
    </row>
    <row r="221" spans="2:8" hidden="1" outlineLevel="1" x14ac:dyDescent="0.3">
      <c r="B221" s="6"/>
      <c r="C221" s="38" t="s">
        <v>5</v>
      </c>
      <c r="D221" s="87"/>
      <c r="E221" s="87"/>
      <c r="F221" s="87"/>
      <c r="G221" s="87"/>
      <c r="H221" s="87"/>
    </row>
    <row r="222" spans="2:8" hidden="1" outlineLevel="1" x14ac:dyDescent="0.3">
      <c r="B222" s="6"/>
      <c r="C222" s="38" t="s">
        <v>6</v>
      </c>
      <c r="D222" s="87"/>
      <c r="E222" s="87"/>
      <c r="F222" s="87"/>
      <c r="G222" s="87"/>
      <c r="H222" s="87"/>
    </row>
    <row r="223" spans="2:8" hidden="1" outlineLevel="1" x14ac:dyDescent="0.3">
      <c r="B223" s="6"/>
      <c r="C223" s="38" t="s">
        <v>7</v>
      </c>
      <c r="D223" s="87"/>
      <c r="E223" s="87"/>
      <c r="F223" s="87"/>
      <c r="G223" s="87"/>
      <c r="H223" s="87"/>
    </row>
    <row r="224" spans="2:8" hidden="1" outlineLevel="1" x14ac:dyDescent="0.3">
      <c r="B224" s="6"/>
      <c r="C224" s="38" t="s">
        <v>8</v>
      </c>
      <c r="D224" s="87"/>
      <c r="E224" s="87"/>
      <c r="F224" s="87"/>
      <c r="G224" s="87"/>
      <c r="H224" s="87"/>
    </row>
    <row r="225" spans="2:8" ht="28.5" customHeight="1" collapsed="1" x14ac:dyDescent="0.3">
      <c r="B225" s="33" t="s">
        <v>166</v>
      </c>
      <c r="C225" s="41" t="s">
        <v>167</v>
      </c>
      <c r="D225" s="87"/>
      <c r="E225" s="87"/>
      <c r="F225" s="87"/>
      <c r="G225" s="87"/>
      <c r="H225" s="87"/>
    </row>
    <row r="226" spans="2:8" x14ac:dyDescent="0.3">
      <c r="B226" s="6"/>
      <c r="C226" s="37" t="s">
        <v>4</v>
      </c>
      <c r="D226" s="87"/>
      <c r="E226" s="87"/>
      <c r="F226" s="88"/>
      <c r="G226" s="87"/>
      <c r="H226" s="88"/>
    </row>
    <row r="227" spans="2:8" s="46" customFormat="1" x14ac:dyDescent="0.3">
      <c r="B227" s="47"/>
      <c r="C227" s="38" t="s">
        <v>354</v>
      </c>
      <c r="D227" s="87">
        <v>2021</v>
      </c>
      <c r="E227" s="87">
        <v>1</v>
      </c>
      <c r="F227" s="88">
        <v>1</v>
      </c>
      <c r="G227" s="87"/>
      <c r="H227" s="88">
        <v>692.298</v>
      </c>
    </row>
    <row r="228" spans="2:8" x14ac:dyDescent="0.3">
      <c r="B228" s="6"/>
      <c r="C228" s="37" t="s">
        <v>3</v>
      </c>
      <c r="D228" s="87"/>
      <c r="E228" s="87"/>
      <c r="F228" s="88"/>
      <c r="G228" s="87"/>
      <c r="H228" s="88"/>
    </row>
    <row r="229" spans="2:8" s="46" customFormat="1" x14ac:dyDescent="0.3">
      <c r="B229" s="47"/>
      <c r="C229" s="38" t="s">
        <v>355</v>
      </c>
      <c r="D229" s="87">
        <v>2021</v>
      </c>
      <c r="E229" s="87">
        <v>1</v>
      </c>
      <c r="F229" s="88">
        <v>1</v>
      </c>
      <c r="G229" s="87"/>
      <c r="H229" s="88">
        <v>819.88699999999994</v>
      </c>
    </row>
    <row r="230" spans="2:8" s="46" customFormat="1" x14ac:dyDescent="0.3">
      <c r="B230" s="47"/>
      <c r="C230" s="38" t="s">
        <v>356</v>
      </c>
      <c r="D230" s="87">
        <v>2021</v>
      </c>
      <c r="E230" s="87">
        <v>1</v>
      </c>
      <c r="F230" s="88">
        <v>1</v>
      </c>
      <c r="G230" s="87"/>
      <c r="H230" s="88">
        <v>938.10199999999998</v>
      </c>
    </row>
    <row r="231" spans="2:8" x14ac:dyDescent="0.3">
      <c r="B231" s="6"/>
      <c r="C231" s="37" t="s">
        <v>5</v>
      </c>
      <c r="D231" s="87"/>
      <c r="E231" s="87"/>
      <c r="F231" s="87"/>
      <c r="G231" s="87"/>
      <c r="H231" s="87"/>
    </row>
    <row r="232" spans="2:8" s="46" customFormat="1" ht="78.75" x14ac:dyDescent="0.3">
      <c r="B232" s="47"/>
      <c r="C232" s="50" t="s">
        <v>299</v>
      </c>
      <c r="D232" s="51">
        <v>2017</v>
      </c>
      <c r="E232" s="51">
        <v>10</v>
      </c>
      <c r="F232" s="51">
        <v>4.51</v>
      </c>
      <c r="G232" s="51">
        <v>300</v>
      </c>
      <c r="H232" s="52">
        <v>10049.52665</v>
      </c>
    </row>
    <row r="233" spans="2:8" s="46" customFormat="1" ht="94.5" x14ac:dyDescent="0.3">
      <c r="B233" s="47"/>
      <c r="C233" s="50" t="s">
        <v>300</v>
      </c>
      <c r="D233" s="51">
        <v>2018</v>
      </c>
      <c r="E233" s="51">
        <v>10</v>
      </c>
      <c r="F233" s="51">
        <v>0.3</v>
      </c>
      <c r="G233" s="51">
        <v>350</v>
      </c>
      <c r="H233" s="52">
        <v>718.71429000000001</v>
      </c>
    </row>
    <row r="234" spans="2:8" s="46" customFormat="1" ht="141.75" x14ac:dyDescent="0.3">
      <c r="B234" s="47"/>
      <c r="C234" s="50" t="s">
        <v>301</v>
      </c>
      <c r="D234" s="51">
        <v>2019</v>
      </c>
      <c r="E234" s="51">
        <v>10</v>
      </c>
      <c r="F234" s="94">
        <v>0.65820000000000001</v>
      </c>
      <c r="G234" s="51">
        <v>1015</v>
      </c>
      <c r="H234" s="52">
        <v>2647.3840299999997</v>
      </c>
    </row>
    <row r="235" spans="2:8" s="46" customFormat="1" ht="126" x14ac:dyDescent="0.3">
      <c r="B235" s="47"/>
      <c r="C235" s="50" t="s">
        <v>302</v>
      </c>
      <c r="D235" s="51">
        <v>2019</v>
      </c>
      <c r="E235" s="51">
        <v>10</v>
      </c>
      <c r="F235" s="94">
        <v>0.60809999999999997</v>
      </c>
      <c r="G235" s="51">
        <v>600</v>
      </c>
      <c r="H235" s="52">
        <v>1655.2615699999999</v>
      </c>
    </row>
    <row r="236" spans="2:8" s="46" customFormat="1" ht="47.25" x14ac:dyDescent="0.3">
      <c r="B236" s="47"/>
      <c r="C236" s="50" t="s">
        <v>303</v>
      </c>
      <c r="D236" s="51">
        <v>2019</v>
      </c>
      <c r="E236" s="51">
        <v>10</v>
      </c>
      <c r="F236" s="94">
        <v>0.73250000000000004</v>
      </c>
      <c r="G236" s="51">
        <v>320</v>
      </c>
      <c r="H236" s="52">
        <v>2047.7729099999999</v>
      </c>
    </row>
    <row r="237" spans="2:8" x14ac:dyDescent="0.3">
      <c r="B237" s="6"/>
      <c r="C237" s="38" t="s">
        <v>6</v>
      </c>
      <c r="D237" s="87" t="s">
        <v>268</v>
      </c>
      <c r="E237" s="87" t="s">
        <v>268</v>
      </c>
      <c r="F237" s="87" t="s">
        <v>268</v>
      </c>
      <c r="G237" s="87" t="s">
        <v>268</v>
      </c>
      <c r="H237" s="87" t="s">
        <v>268</v>
      </c>
    </row>
    <row r="238" spans="2:8" x14ac:dyDescent="0.3">
      <c r="B238" s="6"/>
      <c r="C238" s="38" t="s">
        <v>7</v>
      </c>
      <c r="D238" s="87" t="s">
        <v>268</v>
      </c>
      <c r="E238" s="87" t="s">
        <v>268</v>
      </c>
      <c r="F238" s="87" t="s">
        <v>268</v>
      </c>
      <c r="G238" s="87" t="s">
        <v>268</v>
      </c>
      <c r="H238" s="87" t="s">
        <v>268</v>
      </c>
    </row>
    <row r="239" spans="2:8" x14ac:dyDescent="0.3">
      <c r="B239" s="6"/>
      <c r="C239" s="38" t="s">
        <v>8</v>
      </c>
      <c r="D239" s="87" t="s">
        <v>268</v>
      </c>
      <c r="E239" s="87" t="s">
        <v>268</v>
      </c>
      <c r="F239" s="87" t="s">
        <v>268</v>
      </c>
      <c r="G239" s="87" t="s">
        <v>268</v>
      </c>
      <c r="H239" s="87" t="s">
        <v>268</v>
      </c>
    </row>
    <row r="240" spans="2:8" ht="28.5" customHeight="1" x14ac:dyDescent="0.3">
      <c r="B240" s="33" t="s">
        <v>168</v>
      </c>
      <c r="C240" s="41" t="s">
        <v>169</v>
      </c>
      <c r="D240" s="87"/>
      <c r="E240" s="87"/>
      <c r="F240" s="87"/>
      <c r="G240" s="87"/>
      <c r="H240" s="87"/>
    </row>
    <row r="241" spans="2:11" x14ac:dyDescent="0.3">
      <c r="B241" s="6"/>
      <c r="C241" s="37" t="s">
        <v>4</v>
      </c>
      <c r="D241" s="87" t="s">
        <v>268</v>
      </c>
      <c r="E241" s="87" t="s">
        <v>268</v>
      </c>
      <c r="F241" s="87" t="s">
        <v>268</v>
      </c>
      <c r="G241" s="87" t="s">
        <v>268</v>
      </c>
      <c r="H241" s="87" t="s">
        <v>268</v>
      </c>
    </row>
    <row r="242" spans="2:11" x14ac:dyDescent="0.3">
      <c r="B242" s="6"/>
      <c r="C242" s="37" t="s">
        <v>3</v>
      </c>
      <c r="D242" s="87" t="s">
        <v>268</v>
      </c>
      <c r="E242" s="87" t="s">
        <v>268</v>
      </c>
      <c r="F242" s="87" t="s">
        <v>268</v>
      </c>
      <c r="G242" s="87" t="s">
        <v>268</v>
      </c>
      <c r="H242" s="87" t="s">
        <v>268</v>
      </c>
    </row>
    <row r="243" spans="2:11" x14ac:dyDescent="0.3">
      <c r="B243" s="6"/>
      <c r="C243" s="37" t="s">
        <v>5</v>
      </c>
      <c r="D243" s="87"/>
      <c r="E243" s="87"/>
      <c r="F243" s="88"/>
      <c r="G243" s="87"/>
      <c r="H243" s="90"/>
    </row>
    <row r="244" spans="2:11" s="46" customFormat="1" x14ac:dyDescent="0.3">
      <c r="B244" s="47"/>
      <c r="C244" s="38" t="s">
        <v>357</v>
      </c>
      <c r="D244" s="87">
        <v>2021</v>
      </c>
      <c r="E244" s="87">
        <v>10</v>
      </c>
      <c r="F244" s="88">
        <v>1</v>
      </c>
      <c r="G244" s="87"/>
      <c r="H244" s="90">
        <v>2161.5329999999999</v>
      </c>
    </row>
    <row r="245" spans="2:11" s="46" customFormat="1" x14ac:dyDescent="0.3">
      <c r="B245" s="47"/>
      <c r="C245" s="38" t="s">
        <v>358</v>
      </c>
      <c r="D245" s="87">
        <v>2021</v>
      </c>
      <c r="E245" s="87">
        <v>10</v>
      </c>
      <c r="F245" s="88">
        <v>1</v>
      </c>
      <c r="G245" s="87"/>
      <c r="H245" s="90">
        <v>2384.7339999999999</v>
      </c>
    </row>
    <row r="246" spans="2:11" x14ac:dyDescent="0.3">
      <c r="B246" s="6"/>
      <c r="C246" s="37" t="s">
        <v>6</v>
      </c>
      <c r="D246" s="87"/>
      <c r="E246" s="87"/>
      <c r="F246" s="88"/>
      <c r="G246" s="87"/>
      <c r="H246" s="90"/>
    </row>
    <row r="247" spans="2:11" s="46" customFormat="1" x14ac:dyDescent="0.3">
      <c r="B247" s="47"/>
      <c r="C247" s="38" t="s">
        <v>359</v>
      </c>
      <c r="D247" s="87">
        <v>2021</v>
      </c>
      <c r="E247" s="87">
        <v>10</v>
      </c>
      <c r="F247" s="88">
        <v>1</v>
      </c>
      <c r="G247" s="87"/>
      <c r="H247" s="90">
        <v>2705.723</v>
      </c>
    </row>
    <row r="248" spans="2:11" x14ac:dyDescent="0.3">
      <c r="B248" s="6"/>
      <c r="C248" s="37" t="s">
        <v>7</v>
      </c>
      <c r="D248" s="87" t="s">
        <v>268</v>
      </c>
      <c r="E248" s="87" t="s">
        <v>268</v>
      </c>
      <c r="F248" s="87" t="s">
        <v>268</v>
      </c>
      <c r="G248" s="87" t="s">
        <v>268</v>
      </c>
      <c r="H248" s="87" t="s">
        <v>268</v>
      </c>
      <c r="K248" s="46"/>
    </row>
    <row r="249" spans="2:11" x14ac:dyDescent="0.3">
      <c r="B249" s="6"/>
      <c r="C249" s="37" t="s">
        <v>8</v>
      </c>
      <c r="D249" s="87" t="s">
        <v>268</v>
      </c>
      <c r="E249" s="87" t="s">
        <v>268</v>
      </c>
      <c r="F249" s="87" t="s">
        <v>268</v>
      </c>
      <c r="G249" s="87" t="s">
        <v>268</v>
      </c>
      <c r="H249" s="87" t="s">
        <v>268</v>
      </c>
    </row>
    <row r="250" spans="2:11" ht="28.5" customHeight="1" x14ac:dyDescent="0.3">
      <c r="B250" s="33" t="s">
        <v>170</v>
      </c>
      <c r="C250" s="41" t="s">
        <v>171</v>
      </c>
      <c r="D250" s="87" t="s">
        <v>268</v>
      </c>
      <c r="E250" s="87" t="s">
        <v>268</v>
      </c>
      <c r="F250" s="87" t="s">
        <v>268</v>
      </c>
      <c r="G250" s="87" t="s">
        <v>268</v>
      </c>
      <c r="H250" s="87" t="s">
        <v>268</v>
      </c>
    </row>
    <row r="251" spans="2:11" hidden="1" outlineLevel="1" x14ac:dyDescent="0.3">
      <c r="B251" s="6"/>
      <c r="C251" s="38" t="s">
        <v>4</v>
      </c>
      <c r="D251" s="87"/>
      <c r="E251" s="87"/>
      <c r="F251" s="87"/>
      <c r="G251" s="87"/>
      <c r="H251" s="87"/>
    </row>
    <row r="252" spans="2:11" hidden="1" outlineLevel="1" x14ac:dyDescent="0.3">
      <c r="B252" s="6"/>
      <c r="C252" s="38" t="s">
        <v>3</v>
      </c>
      <c r="D252" s="87"/>
      <c r="E252" s="87"/>
      <c r="F252" s="87"/>
      <c r="G252" s="87"/>
      <c r="H252" s="87"/>
    </row>
    <row r="253" spans="2:11" hidden="1" outlineLevel="1" x14ac:dyDescent="0.3">
      <c r="B253" s="6"/>
      <c r="C253" s="38" t="s">
        <v>5</v>
      </c>
      <c r="D253" s="87"/>
      <c r="E253" s="87"/>
      <c r="F253" s="87"/>
      <c r="G253" s="87"/>
      <c r="H253" s="87"/>
    </row>
    <row r="254" spans="2:11" hidden="1" outlineLevel="1" x14ac:dyDescent="0.3">
      <c r="B254" s="6"/>
      <c r="C254" s="38" t="s">
        <v>6</v>
      </c>
      <c r="D254" s="87"/>
      <c r="E254" s="87"/>
      <c r="F254" s="87"/>
      <c r="G254" s="87"/>
      <c r="H254" s="87"/>
    </row>
    <row r="255" spans="2:11" hidden="1" outlineLevel="1" x14ac:dyDescent="0.3">
      <c r="B255" s="6"/>
      <c r="C255" s="38" t="s">
        <v>7</v>
      </c>
      <c r="D255" s="87"/>
      <c r="E255" s="87"/>
      <c r="F255" s="87"/>
      <c r="G255" s="87"/>
      <c r="H255" s="87"/>
    </row>
    <row r="256" spans="2:11" hidden="1" outlineLevel="1" x14ac:dyDescent="0.3">
      <c r="B256" s="6"/>
      <c r="C256" s="38" t="s">
        <v>8</v>
      </c>
      <c r="D256" s="87"/>
      <c r="E256" s="87"/>
      <c r="F256" s="87"/>
      <c r="G256" s="87"/>
      <c r="H256" s="87"/>
    </row>
    <row r="257" spans="2:8" ht="28.5" customHeight="1" collapsed="1" x14ac:dyDescent="0.3">
      <c r="B257" s="33" t="s">
        <v>172</v>
      </c>
      <c r="C257" s="41" t="s">
        <v>173</v>
      </c>
      <c r="D257" s="87" t="s">
        <v>268</v>
      </c>
      <c r="E257" s="87" t="s">
        <v>268</v>
      </c>
      <c r="F257" s="87" t="s">
        <v>268</v>
      </c>
      <c r="G257" s="87" t="s">
        <v>268</v>
      </c>
      <c r="H257" s="87" t="s">
        <v>268</v>
      </c>
    </row>
    <row r="258" spans="2:8" hidden="1" outlineLevel="1" x14ac:dyDescent="0.3">
      <c r="B258" s="6"/>
      <c r="C258" s="38" t="s">
        <v>4</v>
      </c>
      <c r="D258" s="87"/>
      <c r="E258" s="87"/>
      <c r="F258" s="87"/>
      <c r="G258" s="87"/>
      <c r="H258" s="87"/>
    </row>
    <row r="259" spans="2:8" hidden="1" outlineLevel="1" x14ac:dyDescent="0.3">
      <c r="B259" s="6"/>
      <c r="C259" s="38" t="s">
        <v>3</v>
      </c>
      <c r="D259" s="87"/>
      <c r="E259" s="87"/>
      <c r="F259" s="87"/>
      <c r="G259" s="87"/>
      <c r="H259" s="87"/>
    </row>
    <row r="260" spans="2:8" hidden="1" outlineLevel="1" x14ac:dyDescent="0.3">
      <c r="B260" s="6"/>
      <c r="C260" s="38" t="s">
        <v>5</v>
      </c>
      <c r="D260" s="87"/>
      <c r="E260" s="87"/>
      <c r="F260" s="87"/>
      <c r="G260" s="87"/>
      <c r="H260" s="87"/>
    </row>
    <row r="261" spans="2:8" hidden="1" outlineLevel="1" x14ac:dyDescent="0.3">
      <c r="B261" s="6"/>
      <c r="C261" s="38" t="s">
        <v>6</v>
      </c>
      <c r="D261" s="87"/>
      <c r="E261" s="87"/>
      <c r="F261" s="87"/>
      <c r="G261" s="87"/>
      <c r="H261" s="87"/>
    </row>
    <row r="262" spans="2:8" hidden="1" outlineLevel="1" x14ac:dyDescent="0.3">
      <c r="B262" s="6"/>
      <c r="C262" s="38" t="s">
        <v>7</v>
      </c>
      <c r="D262" s="87"/>
      <c r="E262" s="87"/>
      <c r="F262" s="87"/>
      <c r="G262" s="87"/>
      <c r="H262" s="87"/>
    </row>
    <row r="263" spans="2:8" hidden="1" outlineLevel="1" x14ac:dyDescent="0.3">
      <c r="B263" s="6"/>
      <c r="C263" s="38" t="s">
        <v>8</v>
      </c>
      <c r="D263" s="87"/>
      <c r="E263" s="87"/>
      <c r="F263" s="87"/>
      <c r="G263" s="87"/>
      <c r="H263" s="87"/>
    </row>
    <row r="264" spans="2:8" ht="28.5" customHeight="1" collapsed="1" x14ac:dyDescent="0.3">
      <c r="B264" s="44" t="s">
        <v>174</v>
      </c>
      <c r="C264" s="41" t="s">
        <v>175</v>
      </c>
      <c r="D264" s="87" t="s">
        <v>268</v>
      </c>
      <c r="E264" s="87" t="s">
        <v>268</v>
      </c>
      <c r="F264" s="87" t="s">
        <v>268</v>
      </c>
      <c r="G264" s="87" t="s">
        <v>268</v>
      </c>
      <c r="H264" s="87" t="s">
        <v>268</v>
      </c>
    </row>
    <row r="265" spans="2:8" hidden="1" outlineLevel="1" x14ac:dyDescent="0.3">
      <c r="B265" s="6"/>
      <c r="C265" s="38" t="s">
        <v>4</v>
      </c>
      <c r="D265" s="87"/>
      <c r="E265" s="87"/>
      <c r="F265" s="87"/>
      <c r="G265" s="87"/>
      <c r="H265" s="87"/>
    </row>
    <row r="266" spans="2:8" hidden="1" outlineLevel="1" x14ac:dyDescent="0.3">
      <c r="B266" s="6"/>
      <c r="C266" s="38" t="s">
        <v>3</v>
      </c>
      <c r="D266" s="87"/>
      <c r="E266" s="87"/>
      <c r="F266" s="87"/>
      <c r="G266" s="87"/>
      <c r="H266" s="87"/>
    </row>
    <row r="267" spans="2:8" hidden="1" outlineLevel="1" x14ac:dyDescent="0.3">
      <c r="B267" s="6"/>
      <c r="C267" s="38" t="s">
        <v>5</v>
      </c>
      <c r="D267" s="87"/>
      <c r="E267" s="87"/>
      <c r="F267" s="87"/>
      <c r="G267" s="87"/>
      <c r="H267" s="87"/>
    </row>
    <row r="268" spans="2:8" hidden="1" outlineLevel="1" x14ac:dyDescent="0.3">
      <c r="B268" s="6"/>
      <c r="C268" s="38" t="s">
        <v>6</v>
      </c>
      <c r="D268" s="87"/>
      <c r="E268" s="87"/>
      <c r="F268" s="87"/>
      <c r="G268" s="87"/>
      <c r="H268" s="87"/>
    </row>
    <row r="269" spans="2:8" hidden="1" outlineLevel="1" x14ac:dyDescent="0.3">
      <c r="B269" s="6"/>
      <c r="C269" s="38" t="s">
        <v>7</v>
      </c>
      <c r="D269" s="87"/>
      <c r="E269" s="87"/>
      <c r="F269" s="87"/>
      <c r="G269" s="87"/>
      <c r="H269" s="87"/>
    </row>
    <row r="270" spans="2:8" hidden="1" outlineLevel="1" x14ac:dyDescent="0.3">
      <c r="B270" s="6"/>
      <c r="C270" s="38" t="s">
        <v>8</v>
      </c>
      <c r="D270" s="87"/>
      <c r="E270" s="87"/>
      <c r="F270" s="87"/>
      <c r="G270" s="87"/>
      <c r="H270" s="87"/>
    </row>
    <row r="271" spans="2:8" ht="28.5" customHeight="1" collapsed="1" x14ac:dyDescent="0.3">
      <c r="B271" s="33" t="s">
        <v>176</v>
      </c>
      <c r="C271" s="41" t="s">
        <v>177</v>
      </c>
      <c r="D271" s="87" t="s">
        <v>268</v>
      </c>
      <c r="E271" s="87" t="s">
        <v>268</v>
      </c>
      <c r="F271" s="87" t="s">
        <v>268</v>
      </c>
      <c r="G271" s="87" t="s">
        <v>268</v>
      </c>
      <c r="H271" s="87" t="s">
        <v>268</v>
      </c>
    </row>
    <row r="272" spans="2:8" hidden="1" outlineLevel="1" x14ac:dyDescent="0.3">
      <c r="B272" s="6"/>
      <c r="C272" s="38" t="s">
        <v>4</v>
      </c>
      <c r="D272" s="87"/>
      <c r="E272" s="87"/>
      <c r="F272" s="87"/>
      <c r="G272" s="87"/>
      <c r="H272" s="87"/>
    </row>
    <row r="273" spans="2:8" hidden="1" outlineLevel="1" x14ac:dyDescent="0.3">
      <c r="B273" s="6"/>
      <c r="C273" s="38" t="s">
        <v>3</v>
      </c>
      <c r="D273" s="87"/>
      <c r="E273" s="87"/>
      <c r="F273" s="87"/>
      <c r="G273" s="87"/>
      <c r="H273" s="87"/>
    </row>
    <row r="274" spans="2:8" hidden="1" outlineLevel="1" x14ac:dyDescent="0.3">
      <c r="B274" s="6"/>
      <c r="C274" s="38" t="s">
        <v>5</v>
      </c>
      <c r="D274" s="87"/>
      <c r="E274" s="87"/>
      <c r="F274" s="87"/>
      <c r="G274" s="87"/>
      <c r="H274" s="87"/>
    </row>
    <row r="275" spans="2:8" hidden="1" outlineLevel="1" x14ac:dyDescent="0.3">
      <c r="B275" s="6"/>
      <c r="C275" s="38" t="s">
        <v>6</v>
      </c>
      <c r="D275" s="87"/>
      <c r="E275" s="87"/>
      <c r="F275" s="87"/>
      <c r="G275" s="87"/>
      <c r="H275" s="87"/>
    </row>
    <row r="276" spans="2:8" hidden="1" outlineLevel="1" x14ac:dyDescent="0.3">
      <c r="B276" s="6"/>
      <c r="C276" s="38" t="s">
        <v>7</v>
      </c>
      <c r="D276" s="87"/>
      <c r="E276" s="87"/>
      <c r="F276" s="87"/>
      <c r="G276" s="87"/>
      <c r="H276" s="87"/>
    </row>
    <row r="277" spans="2:8" hidden="1" outlineLevel="1" x14ac:dyDescent="0.3">
      <c r="B277" s="6"/>
      <c r="C277" s="38" t="s">
        <v>8</v>
      </c>
      <c r="D277" s="87"/>
      <c r="E277" s="87"/>
      <c r="F277" s="87"/>
      <c r="G277" s="87"/>
      <c r="H277" s="87"/>
    </row>
    <row r="278" spans="2:8" ht="28.5" customHeight="1" collapsed="1" x14ac:dyDescent="0.3">
      <c r="B278" s="33" t="s">
        <v>178</v>
      </c>
      <c r="C278" s="41" t="s">
        <v>179</v>
      </c>
      <c r="D278" s="87" t="s">
        <v>268</v>
      </c>
      <c r="E278" s="87" t="s">
        <v>268</v>
      </c>
      <c r="F278" s="87" t="s">
        <v>268</v>
      </c>
      <c r="G278" s="87" t="s">
        <v>268</v>
      </c>
      <c r="H278" s="87" t="s">
        <v>268</v>
      </c>
    </row>
    <row r="279" spans="2:8" hidden="1" outlineLevel="1" x14ac:dyDescent="0.3">
      <c r="B279" s="6"/>
      <c r="C279" s="38" t="s">
        <v>4</v>
      </c>
      <c r="D279" s="87"/>
      <c r="E279" s="87"/>
      <c r="F279" s="87"/>
      <c r="G279" s="87"/>
      <c r="H279" s="87"/>
    </row>
    <row r="280" spans="2:8" hidden="1" outlineLevel="1" x14ac:dyDescent="0.3">
      <c r="B280" s="6"/>
      <c r="C280" s="38" t="s">
        <v>3</v>
      </c>
      <c r="D280" s="87"/>
      <c r="E280" s="87"/>
      <c r="F280" s="87"/>
      <c r="G280" s="87"/>
      <c r="H280" s="87"/>
    </row>
    <row r="281" spans="2:8" hidden="1" outlineLevel="1" x14ac:dyDescent="0.3">
      <c r="B281" s="6"/>
      <c r="C281" s="38" t="s">
        <v>5</v>
      </c>
      <c r="D281" s="87"/>
      <c r="E281" s="87"/>
      <c r="F281" s="87"/>
      <c r="G281" s="87"/>
      <c r="H281" s="87"/>
    </row>
    <row r="282" spans="2:8" hidden="1" outlineLevel="1" x14ac:dyDescent="0.3">
      <c r="B282" s="6"/>
      <c r="C282" s="38" t="s">
        <v>6</v>
      </c>
      <c r="D282" s="87"/>
      <c r="E282" s="87"/>
      <c r="F282" s="87"/>
      <c r="G282" s="87"/>
      <c r="H282" s="87"/>
    </row>
    <row r="283" spans="2:8" hidden="1" outlineLevel="1" x14ac:dyDescent="0.3">
      <c r="B283" s="6"/>
      <c r="C283" s="38" t="s">
        <v>7</v>
      </c>
      <c r="D283" s="87"/>
      <c r="E283" s="87"/>
      <c r="F283" s="87"/>
      <c r="G283" s="87"/>
      <c r="H283" s="87"/>
    </row>
    <row r="284" spans="2:8" hidden="1" outlineLevel="1" x14ac:dyDescent="0.3">
      <c r="B284" s="6"/>
      <c r="C284" s="38" t="s">
        <v>8</v>
      </c>
      <c r="D284" s="87"/>
      <c r="E284" s="87"/>
      <c r="F284" s="87"/>
      <c r="G284" s="87"/>
      <c r="H284" s="87"/>
    </row>
    <row r="285" spans="2:8" ht="28.5" customHeight="1" collapsed="1" x14ac:dyDescent="0.3">
      <c r="B285" s="33" t="s">
        <v>180</v>
      </c>
      <c r="C285" s="41" t="s">
        <v>181</v>
      </c>
      <c r="D285" s="87" t="s">
        <v>268</v>
      </c>
      <c r="E285" s="87" t="s">
        <v>268</v>
      </c>
      <c r="F285" s="87" t="s">
        <v>268</v>
      </c>
      <c r="G285" s="87" t="s">
        <v>268</v>
      </c>
      <c r="H285" s="87" t="s">
        <v>268</v>
      </c>
    </row>
    <row r="286" spans="2:8" hidden="1" outlineLevel="1" x14ac:dyDescent="0.3">
      <c r="B286" s="6"/>
      <c r="C286" s="38" t="s">
        <v>4</v>
      </c>
      <c r="D286" s="87"/>
      <c r="E286" s="87"/>
      <c r="F286" s="87"/>
      <c r="G286" s="87"/>
      <c r="H286" s="87"/>
    </row>
    <row r="287" spans="2:8" hidden="1" outlineLevel="1" x14ac:dyDescent="0.3">
      <c r="B287" s="6"/>
      <c r="C287" s="38" t="s">
        <v>3</v>
      </c>
      <c r="D287" s="87"/>
      <c r="E287" s="87"/>
      <c r="F287" s="87"/>
      <c r="G287" s="87"/>
      <c r="H287" s="87"/>
    </row>
    <row r="288" spans="2:8" hidden="1" outlineLevel="1" x14ac:dyDescent="0.3">
      <c r="B288" s="6"/>
      <c r="C288" s="38" t="s">
        <v>5</v>
      </c>
      <c r="D288" s="87"/>
      <c r="E288" s="87"/>
      <c r="F288" s="87"/>
      <c r="G288" s="87"/>
      <c r="H288" s="87"/>
    </row>
    <row r="289" spans="2:8" hidden="1" outlineLevel="1" x14ac:dyDescent="0.3">
      <c r="B289" s="6"/>
      <c r="C289" s="38" t="s">
        <v>6</v>
      </c>
      <c r="D289" s="87"/>
      <c r="E289" s="87"/>
      <c r="F289" s="87"/>
      <c r="G289" s="87"/>
      <c r="H289" s="87"/>
    </row>
    <row r="290" spans="2:8" hidden="1" outlineLevel="1" x14ac:dyDescent="0.3">
      <c r="B290" s="6"/>
      <c r="C290" s="38" t="s">
        <v>7</v>
      </c>
      <c r="D290" s="87"/>
      <c r="E290" s="87"/>
      <c r="F290" s="87"/>
      <c r="G290" s="87"/>
      <c r="H290" s="87"/>
    </row>
    <row r="291" spans="2:8" hidden="1" outlineLevel="1" x14ac:dyDescent="0.3">
      <c r="B291" s="6"/>
      <c r="C291" s="38" t="s">
        <v>8</v>
      </c>
      <c r="D291" s="87"/>
      <c r="E291" s="87"/>
      <c r="F291" s="87"/>
      <c r="G291" s="87"/>
      <c r="H291" s="87"/>
    </row>
    <row r="292" spans="2:8" ht="28.5" customHeight="1" collapsed="1" x14ac:dyDescent="0.3">
      <c r="B292" s="33" t="s">
        <v>182</v>
      </c>
      <c r="C292" s="41" t="s">
        <v>183</v>
      </c>
      <c r="D292" s="87" t="s">
        <v>268</v>
      </c>
      <c r="E292" s="87" t="s">
        <v>268</v>
      </c>
      <c r="F292" s="87" t="s">
        <v>268</v>
      </c>
      <c r="G292" s="87" t="s">
        <v>268</v>
      </c>
      <c r="H292" s="87" t="s">
        <v>268</v>
      </c>
    </row>
    <row r="293" spans="2:8" hidden="1" outlineLevel="1" x14ac:dyDescent="0.3">
      <c r="B293" s="6"/>
      <c r="C293" s="38" t="s">
        <v>4</v>
      </c>
      <c r="D293" s="87"/>
      <c r="E293" s="87"/>
      <c r="F293" s="87"/>
      <c r="G293" s="87"/>
      <c r="H293" s="87"/>
    </row>
    <row r="294" spans="2:8" hidden="1" outlineLevel="1" x14ac:dyDescent="0.3">
      <c r="B294" s="6"/>
      <c r="C294" s="38" t="s">
        <v>3</v>
      </c>
      <c r="D294" s="87"/>
      <c r="E294" s="87"/>
      <c r="F294" s="87"/>
      <c r="G294" s="87"/>
      <c r="H294" s="87"/>
    </row>
    <row r="295" spans="2:8" hidden="1" outlineLevel="1" x14ac:dyDescent="0.3">
      <c r="B295" s="6"/>
      <c r="C295" s="38" t="s">
        <v>5</v>
      </c>
      <c r="D295" s="87"/>
      <c r="E295" s="87"/>
      <c r="F295" s="87"/>
      <c r="G295" s="87"/>
      <c r="H295" s="87"/>
    </row>
    <row r="296" spans="2:8" hidden="1" outlineLevel="1" x14ac:dyDescent="0.3">
      <c r="B296" s="6"/>
      <c r="C296" s="38" t="s">
        <v>6</v>
      </c>
      <c r="D296" s="87"/>
      <c r="E296" s="87"/>
      <c r="F296" s="87"/>
      <c r="G296" s="87"/>
      <c r="H296" s="87"/>
    </row>
    <row r="297" spans="2:8" hidden="1" outlineLevel="1" x14ac:dyDescent="0.3">
      <c r="B297" s="6"/>
      <c r="C297" s="38" t="s">
        <v>7</v>
      </c>
      <c r="D297" s="87"/>
      <c r="E297" s="87"/>
      <c r="F297" s="87"/>
      <c r="G297" s="87"/>
      <c r="H297" s="87"/>
    </row>
    <row r="298" spans="2:8" hidden="1" outlineLevel="1" x14ac:dyDescent="0.3">
      <c r="B298" s="6"/>
      <c r="C298" s="38" t="s">
        <v>8</v>
      </c>
      <c r="D298" s="87"/>
      <c r="E298" s="87"/>
      <c r="F298" s="87"/>
      <c r="G298" s="87"/>
      <c r="H298" s="87"/>
    </row>
    <row r="299" spans="2:8" ht="28.5" customHeight="1" collapsed="1" x14ac:dyDescent="0.3">
      <c r="B299" s="33" t="s">
        <v>184</v>
      </c>
      <c r="C299" s="41" t="s">
        <v>185</v>
      </c>
      <c r="D299" s="87" t="s">
        <v>268</v>
      </c>
      <c r="E299" s="87" t="s">
        <v>268</v>
      </c>
      <c r="F299" s="87" t="s">
        <v>268</v>
      </c>
      <c r="G299" s="87" t="s">
        <v>268</v>
      </c>
      <c r="H299" s="87" t="s">
        <v>268</v>
      </c>
    </row>
    <row r="300" spans="2:8" hidden="1" outlineLevel="1" x14ac:dyDescent="0.3">
      <c r="B300" s="6"/>
      <c r="C300" s="38" t="s">
        <v>4</v>
      </c>
      <c r="D300" s="87"/>
      <c r="E300" s="87"/>
      <c r="F300" s="87"/>
      <c r="G300" s="87"/>
      <c r="H300" s="87"/>
    </row>
    <row r="301" spans="2:8" hidden="1" outlineLevel="1" x14ac:dyDescent="0.3">
      <c r="B301" s="6"/>
      <c r="C301" s="38" t="s">
        <v>3</v>
      </c>
      <c r="D301" s="87"/>
      <c r="E301" s="87"/>
      <c r="F301" s="87"/>
      <c r="G301" s="87"/>
      <c r="H301" s="87"/>
    </row>
    <row r="302" spans="2:8" hidden="1" outlineLevel="1" x14ac:dyDescent="0.3">
      <c r="B302" s="6"/>
      <c r="C302" s="38" t="s">
        <v>5</v>
      </c>
      <c r="D302" s="87"/>
      <c r="E302" s="87"/>
      <c r="F302" s="87"/>
      <c r="G302" s="87"/>
      <c r="H302" s="87"/>
    </row>
    <row r="303" spans="2:8" hidden="1" outlineLevel="1" x14ac:dyDescent="0.3">
      <c r="B303" s="6"/>
      <c r="C303" s="38" t="s">
        <v>6</v>
      </c>
      <c r="D303" s="87"/>
      <c r="E303" s="87"/>
      <c r="F303" s="87"/>
      <c r="G303" s="87"/>
      <c r="H303" s="87"/>
    </row>
    <row r="304" spans="2:8" hidden="1" outlineLevel="1" x14ac:dyDescent="0.3">
      <c r="B304" s="6"/>
      <c r="C304" s="38" t="s">
        <v>7</v>
      </c>
      <c r="D304" s="87"/>
      <c r="E304" s="87"/>
      <c r="F304" s="87"/>
      <c r="G304" s="87"/>
      <c r="H304" s="87"/>
    </row>
    <row r="305" spans="2:8" hidden="1" outlineLevel="1" x14ac:dyDescent="0.3">
      <c r="B305" s="6"/>
      <c r="C305" s="38" t="s">
        <v>8</v>
      </c>
      <c r="D305" s="87"/>
      <c r="E305" s="87"/>
      <c r="F305" s="87"/>
      <c r="G305" s="87"/>
      <c r="H305" s="87"/>
    </row>
    <row r="306" spans="2:8" ht="28.5" customHeight="1" collapsed="1" x14ac:dyDescent="0.3">
      <c r="B306" s="33" t="s">
        <v>186</v>
      </c>
      <c r="C306" s="41" t="s">
        <v>187</v>
      </c>
      <c r="D306" s="87" t="s">
        <v>268</v>
      </c>
      <c r="E306" s="87" t="s">
        <v>268</v>
      </c>
      <c r="F306" s="87" t="s">
        <v>268</v>
      </c>
      <c r="G306" s="87" t="s">
        <v>268</v>
      </c>
      <c r="H306" s="87" t="s">
        <v>268</v>
      </c>
    </row>
    <row r="307" spans="2:8" hidden="1" outlineLevel="1" x14ac:dyDescent="0.3">
      <c r="B307" s="6"/>
      <c r="C307" s="38" t="s">
        <v>4</v>
      </c>
      <c r="D307" s="87"/>
      <c r="E307" s="87"/>
      <c r="F307" s="87"/>
      <c r="G307" s="87"/>
      <c r="H307" s="87"/>
    </row>
    <row r="308" spans="2:8" hidden="1" outlineLevel="1" x14ac:dyDescent="0.3">
      <c r="B308" s="6"/>
      <c r="C308" s="38" t="s">
        <v>3</v>
      </c>
      <c r="D308" s="87"/>
      <c r="E308" s="87"/>
      <c r="F308" s="87"/>
      <c r="G308" s="87"/>
      <c r="H308" s="87"/>
    </row>
    <row r="309" spans="2:8" hidden="1" outlineLevel="1" x14ac:dyDescent="0.3">
      <c r="B309" s="6"/>
      <c r="C309" s="38" t="s">
        <v>5</v>
      </c>
      <c r="D309" s="87"/>
      <c r="E309" s="87"/>
      <c r="F309" s="87"/>
      <c r="G309" s="87"/>
      <c r="H309" s="87"/>
    </row>
    <row r="310" spans="2:8" hidden="1" outlineLevel="1" x14ac:dyDescent="0.3">
      <c r="B310" s="6"/>
      <c r="C310" s="38" t="s">
        <v>6</v>
      </c>
      <c r="D310" s="87"/>
      <c r="E310" s="87"/>
      <c r="F310" s="87"/>
      <c r="G310" s="87"/>
      <c r="H310" s="87"/>
    </row>
    <row r="311" spans="2:8" hidden="1" outlineLevel="1" x14ac:dyDescent="0.3">
      <c r="B311" s="6"/>
      <c r="C311" s="38" t="s">
        <v>7</v>
      </c>
      <c r="D311" s="87"/>
      <c r="E311" s="87"/>
      <c r="F311" s="87"/>
      <c r="G311" s="87"/>
      <c r="H311" s="87"/>
    </row>
    <row r="312" spans="2:8" hidden="1" outlineLevel="1" x14ac:dyDescent="0.3">
      <c r="B312" s="6"/>
      <c r="C312" s="38" t="s">
        <v>8</v>
      </c>
      <c r="D312" s="87"/>
      <c r="E312" s="87"/>
      <c r="F312" s="87"/>
      <c r="G312" s="87"/>
      <c r="H312" s="87"/>
    </row>
    <row r="313" spans="2:8" ht="28.5" customHeight="1" collapsed="1" x14ac:dyDescent="0.3">
      <c r="B313" s="33" t="s">
        <v>188</v>
      </c>
      <c r="C313" s="41" t="s">
        <v>189</v>
      </c>
      <c r="D313" s="87" t="s">
        <v>268</v>
      </c>
      <c r="E313" s="87" t="s">
        <v>268</v>
      </c>
      <c r="F313" s="87" t="s">
        <v>268</v>
      </c>
      <c r="G313" s="87" t="s">
        <v>268</v>
      </c>
      <c r="H313" s="87" t="s">
        <v>268</v>
      </c>
    </row>
    <row r="314" spans="2:8" hidden="1" outlineLevel="1" x14ac:dyDescent="0.3">
      <c r="B314" s="6"/>
      <c r="C314" s="38" t="s">
        <v>4</v>
      </c>
      <c r="D314" s="87"/>
      <c r="E314" s="87"/>
      <c r="F314" s="87"/>
      <c r="G314" s="87"/>
      <c r="H314" s="87"/>
    </row>
    <row r="315" spans="2:8" hidden="1" outlineLevel="1" x14ac:dyDescent="0.3">
      <c r="B315" s="6"/>
      <c r="C315" s="38" t="s">
        <v>3</v>
      </c>
      <c r="D315" s="87"/>
      <c r="E315" s="87"/>
      <c r="F315" s="87"/>
      <c r="G315" s="87"/>
      <c r="H315" s="87"/>
    </row>
    <row r="316" spans="2:8" hidden="1" outlineLevel="1" x14ac:dyDescent="0.3">
      <c r="B316" s="6"/>
      <c r="C316" s="38" t="s">
        <v>5</v>
      </c>
      <c r="D316" s="87"/>
      <c r="E316" s="87"/>
      <c r="F316" s="87"/>
      <c r="G316" s="87"/>
      <c r="H316" s="87"/>
    </row>
    <row r="317" spans="2:8" hidden="1" outlineLevel="1" x14ac:dyDescent="0.3">
      <c r="B317" s="6"/>
      <c r="C317" s="38" t="s">
        <v>6</v>
      </c>
      <c r="D317" s="87"/>
      <c r="E317" s="87"/>
      <c r="F317" s="87"/>
      <c r="G317" s="87"/>
      <c r="H317" s="87"/>
    </row>
    <row r="318" spans="2:8" hidden="1" outlineLevel="1" x14ac:dyDescent="0.3">
      <c r="B318" s="6"/>
      <c r="C318" s="38" t="s">
        <v>7</v>
      </c>
      <c r="D318" s="87"/>
      <c r="E318" s="87"/>
      <c r="F318" s="87"/>
      <c r="G318" s="87"/>
      <c r="H318" s="87"/>
    </row>
    <row r="319" spans="2:8" hidden="1" outlineLevel="1" x14ac:dyDescent="0.3">
      <c r="B319" s="6"/>
      <c r="C319" s="38" t="s">
        <v>8</v>
      </c>
      <c r="D319" s="87"/>
      <c r="E319" s="87"/>
      <c r="F319" s="87"/>
      <c r="G319" s="87"/>
      <c r="H319" s="87"/>
    </row>
    <row r="320" spans="2:8" ht="28.5" customHeight="1" collapsed="1" x14ac:dyDescent="0.3">
      <c r="B320" s="33" t="s">
        <v>190</v>
      </c>
      <c r="C320" s="41" t="s">
        <v>191</v>
      </c>
      <c r="D320" s="87" t="s">
        <v>268</v>
      </c>
      <c r="E320" s="87" t="s">
        <v>268</v>
      </c>
      <c r="F320" s="87" t="s">
        <v>268</v>
      </c>
      <c r="G320" s="87" t="s">
        <v>268</v>
      </c>
      <c r="H320" s="87" t="s">
        <v>268</v>
      </c>
    </row>
    <row r="321" spans="2:8" hidden="1" outlineLevel="1" x14ac:dyDescent="0.3">
      <c r="B321" s="6"/>
      <c r="C321" s="38" t="s">
        <v>4</v>
      </c>
      <c r="D321" s="87"/>
      <c r="E321" s="87"/>
      <c r="F321" s="87"/>
      <c r="G321" s="87"/>
      <c r="H321" s="87"/>
    </row>
    <row r="322" spans="2:8" hidden="1" outlineLevel="1" x14ac:dyDescent="0.3">
      <c r="B322" s="6"/>
      <c r="C322" s="38" t="s">
        <v>3</v>
      </c>
      <c r="D322" s="87"/>
      <c r="E322" s="87"/>
      <c r="F322" s="87"/>
      <c r="G322" s="87"/>
      <c r="H322" s="87"/>
    </row>
    <row r="323" spans="2:8" hidden="1" outlineLevel="1" x14ac:dyDescent="0.3">
      <c r="B323" s="6"/>
      <c r="C323" s="38" t="s">
        <v>5</v>
      </c>
      <c r="D323" s="87"/>
      <c r="E323" s="87"/>
      <c r="F323" s="87"/>
      <c r="G323" s="87"/>
      <c r="H323" s="87"/>
    </row>
    <row r="324" spans="2:8" hidden="1" outlineLevel="1" x14ac:dyDescent="0.3">
      <c r="B324" s="6"/>
      <c r="C324" s="38" t="s">
        <v>6</v>
      </c>
      <c r="D324" s="87"/>
      <c r="E324" s="87"/>
      <c r="F324" s="87"/>
      <c r="G324" s="87"/>
      <c r="H324" s="87"/>
    </row>
    <row r="325" spans="2:8" hidden="1" outlineLevel="1" x14ac:dyDescent="0.3">
      <c r="B325" s="6"/>
      <c r="C325" s="38" t="s">
        <v>7</v>
      </c>
      <c r="D325" s="87"/>
      <c r="E325" s="87"/>
      <c r="F325" s="87"/>
      <c r="G325" s="87"/>
      <c r="H325" s="87"/>
    </row>
    <row r="326" spans="2:8" hidden="1" outlineLevel="1" x14ac:dyDescent="0.3">
      <c r="B326" s="6"/>
      <c r="C326" s="38" t="s">
        <v>8</v>
      </c>
      <c r="D326" s="87"/>
      <c r="E326" s="87"/>
      <c r="F326" s="87"/>
      <c r="G326" s="87"/>
      <c r="H326" s="87"/>
    </row>
    <row r="327" spans="2:8" ht="28.5" customHeight="1" collapsed="1" x14ac:dyDescent="0.3">
      <c r="B327" s="33" t="s">
        <v>192</v>
      </c>
      <c r="C327" s="41" t="s">
        <v>193</v>
      </c>
      <c r="D327" s="87" t="s">
        <v>268</v>
      </c>
      <c r="E327" s="87" t="s">
        <v>268</v>
      </c>
      <c r="F327" s="87" t="s">
        <v>268</v>
      </c>
      <c r="G327" s="87" t="s">
        <v>268</v>
      </c>
      <c r="H327" s="87" t="s">
        <v>268</v>
      </c>
    </row>
    <row r="328" spans="2:8" hidden="1" outlineLevel="1" x14ac:dyDescent="0.3">
      <c r="B328" s="6"/>
      <c r="C328" s="38" t="s">
        <v>4</v>
      </c>
      <c r="D328" s="87"/>
      <c r="E328" s="87"/>
      <c r="F328" s="87"/>
      <c r="G328" s="87"/>
      <c r="H328" s="87"/>
    </row>
    <row r="329" spans="2:8" hidden="1" outlineLevel="1" x14ac:dyDescent="0.3">
      <c r="B329" s="6"/>
      <c r="C329" s="38" t="s">
        <v>3</v>
      </c>
      <c r="D329" s="87"/>
      <c r="E329" s="87"/>
      <c r="F329" s="87"/>
      <c r="G329" s="87"/>
      <c r="H329" s="87"/>
    </row>
    <row r="330" spans="2:8" hidden="1" outlineLevel="1" x14ac:dyDescent="0.3">
      <c r="B330" s="6"/>
      <c r="C330" s="38" t="s">
        <v>5</v>
      </c>
      <c r="D330" s="87"/>
      <c r="E330" s="87"/>
      <c r="F330" s="87"/>
      <c r="G330" s="87"/>
      <c r="H330" s="87"/>
    </row>
    <row r="331" spans="2:8" hidden="1" outlineLevel="1" x14ac:dyDescent="0.3">
      <c r="B331" s="6"/>
      <c r="C331" s="38" t="s">
        <v>6</v>
      </c>
      <c r="D331" s="87"/>
      <c r="E331" s="87"/>
      <c r="F331" s="87"/>
      <c r="G331" s="87"/>
      <c r="H331" s="87"/>
    </row>
    <row r="332" spans="2:8" hidden="1" outlineLevel="1" x14ac:dyDescent="0.3">
      <c r="B332" s="6"/>
      <c r="C332" s="38" t="s">
        <v>7</v>
      </c>
      <c r="D332" s="87"/>
      <c r="E332" s="87"/>
      <c r="F332" s="87"/>
      <c r="G332" s="87"/>
      <c r="H332" s="87"/>
    </row>
    <row r="333" spans="2:8" hidden="1" outlineLevel="1" x14ac:dyDescent="0.3">
      <c r="B333" s="6"/>
      <c r="C333" s="38" t="s">
        <v>8</v>
      </c>
      <c r="D333" s="87"/>
      <c r="E333" s="87"/>
      <c r="F333" s="87"/>
      <c r="G333" s="87"/>
      <c r="H333" s="87"/>
    </row>
    <row r="334" spans="2:8" ht="28.5" customHeight="1" collapsed="1" x14ac:dyDescent="0.3">
      <c r="B334" s="33" t="s">
        <v>194</v>
      </c>
      <c r="C334" s="41" t="s">
        <v>195</v>
      </c>
      <c r="D334" s="87" t="s">
        <v>268</v>
      </c>
      <c r="E334" s="87" t="s">
        <v>268</v>
      </c>
      <c r="F334" s="87" t="s">
        <v>268</v>
      </c>
      <c r="G334" s="87" t="s">
        <v>268</v>
      </c>
      <c r="H334" s="87" t="s">
        <v>268</v>
      </c>
    </row>
    <row r="335" spans="2:8" hidden="1" outlineLevel="1" x14ac:dyDescent="0.3">
      <c r="B335" s="6"/>
      <c r="C335" s="38" t="s">
        <v>4</v>
      </c>
      <c r="D335" s="87"/>
      <c r="E335" s="87"/>
      <c r="F335" s="87"/>
      <c r="G335" s="87"/>
      <c r="H335" s="87"/>
    </row>
    <row r="336" spans="2:8" hidden="1" outlineLevel="1" x14ac:dyDescent="0.3">
      <c r="B336" s="6"/>
      <c r="C336" s="38" t="s">
        <v>3</v>
      </c>
      <c r="D336" s="87"/>
      <c r="E336" s="87"/>
      <c r="F336" s="87"/>
      <c r="G336" s="87"/>
      <c r="H336" s="87"/>
    </row>
    <row r="337" spans="2:8" hidden="1" outlineLevel="1" x14ac:dyDescent="0.3">
      <c r="B337" s="6"/>
      <c r="C337" s="38" t="s">
        <v>5</v>
      </c>
      <c r="D337" s="87"/>
      <c r="E337" s="87"/>
      <c r="F337" s="87"/>
      <c r="G337" s="87"/>
      <c r="H337" s="87"/>
    </row>
    <row r="338" spans="2:8" hidden="1" outlineLevel="1" x14ac:dyDescent="0.3">
      <c r="B338" s="6"/>
      <c r="C338" s="38" t="s">
        <v>6</v>
      </c>
      <c r="D338" s="87"/>
      <c r="E338" s="87"/>
      <c r="F338" s="87"/>
      <c r="G338" s="87"/>
      <c r="H338" s="87"/>
    </row>
    <row r="339" spans="2:8" hidden="1" outlineLevel="1" x14ac:dyDescent="0.3">
      <c r="B339" s="6"/>
      <c r="C339" s="38" t="s">
        <v>7</v>
      </c>
      <c r="D339" s="87"/>
      <c r="E339" s="87"/>
      <c r="F339" s="87"/>
      <c r="G339" s="87"/>
      <c r="H339" s="87"/>
    </row>
    <row r="340" spans="2:8" hidden="1" outlineLevel="1" x14ac:dyDescent="0.3">
      <c r="B340" s="6"/>
      <c r="C340" s="38" t="s">
        <v>8</v>
      </c>
      <c r="D340" s="87"/>
      <c r="E340" s="87"/>
      <c r="F340" s="87"/>
      <c r="G340" s="87"/>
      <c r="H340" s="87"/>
    </row>
    <row r="341" spans="2:8" ht="28.5" customHeight="1" collapsed="1" x14ac:dyDescent="0.3">
      <c r="B341" s="33" t="s">
        <v>196</v>
      </c>
      <c r="C341" s="41" t="s">
        <v>197</v>
      </c>
      <c r="D341" s="87" t="s">
        <v>268</v>
      </c>
      <c r="E341" s="87" t="s">
        <v>268</v>
      </c>
      <c r="F341" s="87" t="s">
        <v>268</v>
      </c>
      <c r="G341" s="87" t="s">
        <v>268</v>
      </c>
      <c r="H341" s="87" t="s">
        <v>268</v>
      </c>
    </row>
    <row r="342" spans="2:8" hidden="1" outlineLevel="1" x14ac:dyDescent="0.3">
      <c r="B342" s="6"/>
      <c r="C342" s="38" t="s">
        <v>4</v>
      </c>
      <c r="D342" s="87"/>
      <c r="E342" s="87"/>
      <c r="F342" s="87"/>
      <c r="G342" s="87"/>
      <c r="H342" s="87"/>
    </row>
    <row r="343" spans="2:8" hidden="1" outlineLevel="1" x14ac:dyDescent="0.3">
      <c r="B343" s="6"/>
      <c r="C343" s="38" t="s">
        <v>3</v>
      </c>
      <c r="D343" s="87"/>
      <c r="E343" s="87"/>
      <c r="F343" s="87"/>
      <c r="G343" s="87"/>
      <c r="H343" s="87"/>
    </row>
    <row r="344" spans="2:8" hidden="1" outlineLevel="1" x14ac:dyDescent="0.3">
      <c r="B344" s="6"/>
      <c r="C344" s="38" t="s">
        <v>5</v>
      </c>
      <c r="D344" s="87"/>
      <c r="E344" s="87"/>
      <c r="F344" s="87"/>
      <c r="G344" s="87"/>
      <c r="H344" s="87"/>
    </row>
    <row r="345" spans="2:8" hidden="1" outlineLevel="1" x14ac:dyDescent="0.3">
      <c r="B345" s="6"/>
      <c r="C345" s="38" t="s">
        <v>6</v>
      </c>
      <c r="D345" s="87"/>
      <c r="E345" s="87"/>
      <c r="F345" s="87"/>
      <c r="G345" s="87"/>
      <c r="H345" s="87"/>
    </row>
    <row r="346" spans="2:8" hidden="1" outlineLevel="1" x14ac:dyDescent="0.3">
      <c r="B346" s="6"/>
      <c r="C346" s="38" t="s">
        <v>7</v>
      </c>
      <c r="D346" s="87"/>
      <c r="E346" s="87"/>
      <c r="F346" s="87"/>
      <c r="G346" s="87"/>
      <c r="H346" s="87"/>
    </row>
    <row r="347" spans="2:8" hidden="1" outlineLevel="1" x14ac:dyDescent="0.3">
      <c r="B347" s="6"/>
      <c r="C347" s="38" t="s">
        <v>8</v>
      </c>
      <c r="D347" s="87"/>
      <c r="E347" s="87"/>
      <c r="F347" s="87"/>
      <c r="G347" s="87"/>
      <c r="H347" s="87"/>
    </row>
    <row r="348" spans="2:8" ht="28.5" customHeight="1" collapsed="1" x14ac:dyDescent="0.3">
      <c r="B348" s="33" t="s">
        <v>198</v>
      </c>
      <c r="C348" s="41" t="s">
        <v>199</v>
      </c>
      <c r="D348" s="87" t="s">
        <v>268</v>
      </c>
      <c r="E348" s="87" t="s">
        <v>268</v>
      </c>
      <c r="F348" s="87" t="s">
        <v>268</v>
      </c>
      <c r="G348" s="87" t="s">
        <v>268</v>
      </c>
      <c r="H348" s="87" t="s">
        <v>268</v>
      </c>
    </row>
    <row r="349" spans="2:8" hidden="1" outlineLevel="1" x14ac:dyDescent="0.3">
      <c r="B349" s="6"/>
      <c r="C349" s="38" t="s">
        <v>4</v>
      </c>
      <c r="D349" s="87"/>
      <c r="E349" s="87"/>
      <c r="F349" s="87"/>
      <c r="G349" s="87"/>
      <c r="H349" s="87"/>
    </row>
    <row r="350" spans="2:8" hidden="1" outlineLevel="1" x14ac:dyDescent="0.3">
      <c r="B350" s="6"/>
      <c r="C350" s="38" t="s">
        <v>3</v>
      </c>
      <c r="D350" s="87"/>
      <c r="E350" s="87"/>
      <c r="F350" s="87"/>
      <c r="G350" s="87"/>
      <c r="H350" s="87"/>
    </row>
    <row r="351" spans="2:8" hidden="1" outlineLevel="1" x14ac:dyDescent="0.3">
      <c r="B351" s="6"/>
      <c r="C351" s="38" t="s">
        <v>5</v>
      </c>
      <c r="D351" s="87"/>
      <c r="E351" s="87"/>
      <c r="F351" s="87"/>
      <c r="G351" s="87"/>
      <c r="H351" s="87"/>
    </row>
    <row r="352" spans="2:8" hidden="1" outlineLevel="1" x14ac:dyDescent="0.3">
      <c r="B352" s="6"/>
      <c r="C352" s="38" t="s">
        <v>6</v>
      </c>
      <c r="D352" s="87"/>
      <c r="E352" s="87"/>
      <c r="F352" s="87"/>
      <c r="G352" s="87"/>
      <c r="H352" s="87"/>
    </row>
    <row r="353" spans="2:8" hidden="1" outlineLevel="1" x14ac:dyDescent="0.3">
      <c r="B353" s="6"/>
      <c r="C353" s="38" t="s">
        <v>7</v>
      </c>
      <c r="D353" s="87"/>
      <c r="E353" s="87"/>
      <c r="F353" s="87"/>
      <c r="G353" s="87"/>
      <c r="H353" s="87"/>
    </row>
    <row r="354" spans="2:8" hidden="1" outlineLevel="1" x14ac:dyDescent="0.3">
      <c r="B354" s="6"/>
      <c r="C354" s="38" t="s">
        <v>8</v>
      </c>
      <c r="D354" s="87"/>
      <c r="E354" s="87"/>
      <c r="F354" s="87"/>
      <c r="G354" s="87"/>
      <c r="H354" s="87"/>
    </row>
    <row r="355" spans="2:8" ht="28.5" customHeight="1" collapsed="1" x14ac:dyDescent="0.3">
      <c r="B355" s="33" t="s">
        <v>200</v>
      </c>
      <c r="C355" s="41" t="s">
        <v>201</v>
      </c>
      <c r="D355" s="87" t="s">
        <v>268</v>
      </c>
      <c r="E355" s="87" t="s">
        <v>268</v>
      </c>
      <c r="F355" s="87" t="s">
        <v>268</v>
      </c>
      <c r="G355" s="87" t="s">
        <v>268</v>
      </c>
      <c r="H355" s="87" t="s">
        <v>268</v>
      </c>
    </row>
    <row r="356" spans="2:8" hidden="1" outlineLevel="1" x14ac:dyDescent="0.3">
      <c r="B356" s="6"/>
      <c r="C356" s="38" t="s">
        <v>4</v>
      </c>
      <c r="D356" s="87"/>
      <c r="E356" s="87"/>
      <c r="F356" s="87"/>
      <c r="G356" s="87"/>
      <c r="H356" s="87"/>
    </row>
    <row r="357" spans="2:8" hidden="1" outlineLevel="1" x14ac:dyDescent="0.3">
      <c r="B357" s="6"/>
      <c r="C357" s="38" t="s">
        <v>3</v>
      </c>
      <c r="D357" s="87"/>
      <c r="E357" s="87"/>
      <c r="F357" s="87"/>
      <c r="G357" s="87"/>
      <c r="H357" s="87"/>
    </row>
    <row r="358" spans="2:8" hidden="1" outlineLevel="1" x14ac:dyDescent="0.3">
      <c r="B358" s="6"/>
      <c r="C358" s="38" t="s">
        <v>5</v>
      </c>
      <c r="D358" s="87"/>
      <c r="E358" s="87"/>
      <c r="F358" s="87"/>
      <c r="G358" s="87"/>
      <c r="H358" s="87"/>
    </row>
    <row r="359" spans="2:8" hidden="1" outlineLevel="1" x14ac:dyDescent="0.3">
      <c r="B359" s="6"/>
      <c r="C359" s="38" t="s">
        <v>6</v>
      </c>
      <c r="D359" s="87"/>
      <c r="E359" s="87"/>
      <c r="F359" s="87"/>
      <c r="G359" s="87"/>
      <c r="H359" s="87"/>
    </row>
    <row r="360" spans="2:8" hidden="1" outlineLevel="1" x14ac:dyDescent="0.3">
      <c r="B360" s="6"/>
      <c r="C360" s="38" t="s">
        <v>7</v>
      </c>
      <c r="D360" s="87"/>
      <c r="E360" s="87"/>
      <c r="F360" s="87"/>
      <c r="G360" s="87"/>
      <c r="H360" s="87"/>
    </row>
    <row r="361" spans="2:8" hidden="1" outlineLevel="1" x14ac:dyDescent="0.3">
      <c r="B361" s="6"/>
      <c r="C361" s="38" t="s">
        <v>8</v>
      </c>
      <c r="D361" s="87"/>
      <c r="E361" s="87"/>
      <c r="F361" s="87"/>
      <c r="G361" s="87"/>
      <c r="H361" s="87"/>
    </row>
    <row r="362" spans="2:8" ht="48" customHeight="1" collapsed="1" x14ac:dyDescent="0.3">
      <c r="B362" s="33" t="s">
        <v>202</v>
      </c>
      <c r="C362" s="41" t="s">
        <v>203</v>
      </c>
      <c r="D362" s="87" t="s">
        <v>268</v>
      </c>
      <c r="E362" s="87" t="s">
        <v>268</v>
      </c>
      <c r="F362" s="87" t="s">
        <v>268</v>
      </c>
      <c r="G362" s="87" t="s">
        <v>268</v>
      </c>
      <c r="H362" s="87" t="s">
        <v>268</v>
      </c>
    </row>
    <row r="363" spans="2:8" hidden="1" outlineLevel="1" x14ac:dyDescent="0.3">
      <c r="B363" s="6"/>
      <c r="C363" s="38" t="s">
        <v>4</v>
      </c>
      <c r="D363" s="87"/>
      <c r="E363" s="87"/>
      <c r="F363" s="87"/>
      <c r="G363" s="87"/>
      <c r="H363" s="87"/>
    </row>
    <row r="364" spans="2:8" hidden="1" outlineLevel="1" x14ac:dyDescent="0.3">
      <c r="B364" s="6"/>
      <c r="C364" s="38" t="s">
        <v>3</v>
      </c>
      <c r="D364" s="87"/>
      <c r="E364" s="87"/>
      <c r="F364" s="87"/>
      <c r="G364" s="87"/>
      <c r="H364" s="87"/>
    </row>
    <row r="365" spans="2:8" hidden="1" outlineLevel="1" x14ac:dyDescent="0.3">
      <c r="B365" s="6"/>
      <c r="C365" s="38" t="s">
        <v>5</v>
      </c>
      <c r="D365" s="87"/>
      <c r="E365" s="87"/>
      <c r="F365" s="87"/>
      <c r="G365" s="87"/>
      <c r="H365" s="87"/>
    </row>
    <row r="366" spans="2:8" hidden="1" outlineLevel="1" x14ac:dyDescent="0.3">
      <c r="B366" s="6"/>
      <c r="C366" s="38" t="s">
        <v>6</v>
      </c>
      <c r="D366" s="87"/>
      <c r="E366" s="87"/>
      <c r="F366" s="87"/>
      <c r="G366" s="87"/>
      <c r="H366" s="87"/>
    </row>
    <row r="367" spans="2:8" hidden="1" outlineLevel="1" x14ac:dyDescent="0.3">
      <c r="B367" s="6"/>
      <c r="C367" s="38" t="s">
        <v>7</v>
      </c>
      <c r="D367" s="87"/>
      <c r="E367" s="87"/>
      <c r="F367" s="87"/>
      <c r="G367" s="87"/>
      <c r="H367" s="87"/>
    </row>
    <row r="368" spans="2:8" hidden="1" outlineLevel="1" x14ac:dyDescent="0.3">
      <c r="B368" s="6"/>
      <c r="C368" s="38" t="s">
        <v>8</v>
      </c>
      <c r="D368" s="87"/>
      <c r="E368" s="87"/>
      <c r="F368" s="87"/>
      <c r="G368" s="87"/>
      <c r="H368" s="87"/>
    </row>
    <row r="369" spans="2:8" ht="30" customHeight="1" collapsed="1" x14ac:dyDescent="0.3">
      <c r="B369" s="33" t="s">
        <v>204</v>
      </c>
      <c r="C369" s="41" t="s">
        <v>205</v>
      </c>
      <c r="D369" s="87" t="s">
        <v>268</v>
      </c>
      <c r="E369" s="87" t="s">
        <v>268</v>
      </c>
      <c r="F369" s="87" t="s">
        <v>268</v>
      </c>
      <c r="G369" s="87" t="s">
        <v>268</v>
      </c>
      <c r="H369" s="87" t="s">
        <v>268</v>
      </c>
    </row>
    <row r="370" spans="2:8" hidden="1" outlineLevel="1" x14ac:dyDescent="0.3">
      <c r="B370" s="6"/>
      <c r="C370" s="38" t="s">
        <v>4</v>
      </c>
      <c r="D370" s="87"/>
      <c r="E370" s="87"/>
      <c r="F370" s="87"/>
      <c r="G370" s="87"/>
      <c r="H370" s="87"/>
    </row>
    <row r="371" spans="2:8" hidden="1" outlineLevel="1" x14ac:dyDescent="0.3">
      <c r="B371" s="6"/>
      <c r="C371" s="38" t="s">
        <v>3</v>
      </c>
      <c r="D371" s="87"/>
      <c r="E371" s="87"/>
      <c r="F371" s="87"/>
      <c r="G371" s="87"/>
      <c r="H371" s="87"/>
    </row>
    <row r="372" spans="2:8" hidden="1" outlineLevel="1" x14ac:dyDescent="0.3">
      <c r="B372" s="6"/>
      <c r="C372" s="38" t="s">
        <v>5</v>
      </c>
      <c r="D372" s="87"/>
      <c r="E372" s="87"/>
      <c r="F372" s="87"/>
      <c r="G372" s="87"/>
      <c r="H372" s="87"/>
    </row>
    <row r="373" spans="2:8" hidden="1" outlineLevel="1" x14ac:dyDescent="0.3">
      <c r="B373" s="6"/>
      <c r="C373" s="38" t="s">
        <v>6</v>
      </c>
      <c r="D373" s="87"/>
      <c r="E373" s="87"/>
      <c r="F373" s="87"/>
      <c r="G373" s="87"/>
      <c r="H373" s="87"/>
    </row>
    <row r="374" spans="2:8" hidden="1" outlineLevel="1" x14ac:dyDescent="0.3">
      <c r="B374" s="6"/>
      <c r="C374" s="38" t="s">
        <v>7</v>
      </c>
      <c r="D374" s="87"/>
      <c r="E374" s="87"/>
      <c r="F374" s="87"/>
      <c r="G374" s="87"/>
      <c r="H374" s="87"/>
    </row>
    <row r="375" spans="2:8" hidden="1" outlineLevel="1" x14ac:dyDescent="0.3">
      <c r="B375" s="6"/>
      <c r="C375" s="38" t="s">
        <v>8</v>
      </c>
      <c r="D375" s="87"/>
      <c r="E375" s="87"/>
      <c r="F375" s="87"/>
      <c r="G375" s="87"/>
      <c r="H375" s="87"/>
    </row>
    <row r="376" spans="2:8" ht="48" customHeight="1" collapsed="1" x14ac:dyDescent="0.3">
      <c r="B376" s="33" t="s">
        <v>206</v>
      </c>
      <c r="C376" s="41" t="s">
        <v>207</v>
      </c>
      <c r="D376" s="87" t="s">
        <v>268</v>
      </c>
      <c r="E376" s="87" t="s">
        <v>268</v>
      </c>
      <c r="F376" s="87" t="s">
        <v>268</v>
      </c>
      <c r="G376" s="87" t="s">
        <v>268</v>
      </c>
      <c r="H376" s="87" t="s">
        <v>268</v>
      </c>
    </row>
    <row r="377" spans="2:8" hidden="1" outlineLevel="1" x14ac:dyDescent="0.3">
      <c r="B377" s="6"/>
      <c r="C377" s="38" t="s">
        <v>4</v>
      </c>
      <c r="D377" s="87"/>
      <c r="E377" s="87"/>
      <c r="F377" s="87"/>
      <c r="G377" s="87"/>
      <c r="H377" s="87"/>
    </row>
    <row r="378" spans="2:8" hidden="1" outlineLevel="1" x14ac:dyDescent="0.3">
      <c r="B378" s="6"/>
      <c r="C378" s="38" t="s">
        <v>3</v>
      </c>
      <c r="D378" s="87"/>
      <c r="E378" s="87"/>
      <c r="F378" s="87"/>
      <c r="G378" s="87"/>
      <c r="H378" s="87"/>
    </row>
    <row r="379" spans="2:8" hidden="1" outlineLevel="1" x14ac:dyDescent="0.3">
      <c r="B379" s="6"/>
      <c r="C379" s="38" t="s">
        <v>5</v>
      </c>
      <c r="D379" s="87"/>
      <c r="E379" s="87"/>
      <c r="F379" s="87"/>
      <c r="G379" s="87"/>
      <c r="H379" s="87"/>
    </row>
    <row r="380" spans="2:8" hidden="1" outlineLevel="1" x14ac:dyDescent="0.3">
      <c r="B380" s="6"/>
      <c r="C380" s="38" t="s">
        <v>6</v>
      </c>
      <c r="D380" s="87"/>
      <c r="E380" s="87"/>
      <c r="F380" s="87"/>
      <c r="G380" s="87"/>
      <c r="H380" s="87"/>
    </row>
    <row r="381" spans="2:8" hidden="1" outlineLevel="1" x14ac:dyDescent="0.3">
      <c r="B381" s="6"/>
      <c r="C381" s="38" t="s">
        <v>7</v>
      </c>
      <c r="D381" s="87"/>
      <c r="E381" s="87"/>
      <c r="F381" s="87"/>
      <c r="G381" s="87"/>
      <c r="H381" s="87"/>
    </row>
    <row r="382" spans="2:8" hidden="1" outlineLevel="1" x14ac:dyDescent="0.3">
      <c r="B382" s="6"/>
      <c r="C382" s="38" t="s">
        <v>8</v>
      </c>
      <c r="D382" s="87"/>
      <c r="E382" s="87"/>
      <c r="F382" s="87"/>
      <c r="G382" s="87"/>
      <c r="H382" s="87"/>
    </row>
    <row r="383" spans="2:8" ht="37.5" customHeight="1" collapsed="1" x14ac:dyDescent="0.3">
      <c r="B383" s="33" t="s">
        <v>208</v>
      </c>
      <c r="C383" s="41" t="s">
        <v>209</v>
      </c>
      <c r="D383" s="87" t="s">
        <v>268</v>
      </c>
      <c r="E383" s="87" t="s">
        <v>268</v>
      </c>
      <c r="F383" s="87" t="s">
        <v>268</v>
      </c>
      <c r="G383" s="87" t="s">
        <v>268</v>
      </c>
      <c r="H383" s="87" t="s">
        <v>268</v>
      </c>
    </row>
    <row r="384" spans="2:8" hidden="1" outlineLevel="1" x14ac:dyDescent="0.3">
      <c r="B384" s="6"/>
      <c r="C384" s="38" t="s">
        <v>4</v>
      </c>
      <c r="D384" s="87"/>
      <c r="E384" s="87"/>
      <c r="F384" s="87"/>
      <c r="G384" s="87"/>
      <c r="H384" s="87"/>
    </row>
    <row r="385" spans="2:8" hidden="1" outlineLevel="1" x14ac:dyDescent="0.3">
      <c r="B385" s="6"/>
      <c r="C385" s="38" t="s">
        <v>3</v>
      </c>
      <c r="D385" s="87"/>
      <c r="E385" s="87"/>
      <c r="F385" s="87"/>
      <c r="G385" s="87"/>
      <c r="H385" s="87"/>
    </row>
    <row r="386" spans="2:8" hidden="1" outlineLevel="1" x14ac:dyDescent="0.3">
      <c r="B386" s="6"/>
      <c r="C386" s="38" t="s">
        <v>5</v>
      </c>
      <c r="D386" s="87"/>
      <c r="E386" s="87"/>
      <c r="F386" s="87"/>
      <c r="G386" s="87"/>
      <c r="H386" s="87"/>
    </row>
    <row r="387" spans="2:8" hidden="1" outlineLevel="1" x14ac:dyDescent="0.3">
      <c r="B387" s="6"/>
      <c r="C387" s="38" t="s">
        <v>6</v>
      </c>
      <c r="D387" s="87"/>
      <c r="E387" s="87"/>
      <c r="F387" s="87"/>
      <c r="G387" s="87"/>
      <c r="H387" s="87"/>
    </row>
    <row r="388" spans="2:8" hidden="1" outlineLevel="1" x14ac:dyDescent="0.3">
      <c r="B388" s="6"/>
      <c r="C388" s="38" t="s">
        <v>7</v>
      </c>
      <c r="D388" s="87"/>
      <c r="E388" s="87"/>
      <c r="F388" s="87"/>
      <c r="G388" s="87"/>
      <c r="H388" s="87"/>
    </row>
    <row r="389" spans="2:8" hidden="1" outlineLevel="1" x14ac:dyDescent="0.3">
      <c r="B389" s="6"/>
      <c r="C389" s="38" t="s">
        <v>8</v>
      </c>
      <c r="D389" s="87"/>
      <c r="E389" s="87"/>
      <c r="F389" s="87"/>
      <c r="G389" s="87"/>
      <c r="H389" s="87"/>
    </row>
    <row r="390" spans="2:8" ht="18" collapsed="1" x14ac:dyDescent="0.3">
      <c r="B390" s="35" t="s">
        <v>210</v>
      </c>
      <c r="C390" s="36" t="s">
        <v>2</v>
      </c>
      <c r="D390" s="86"/>
      <c r="E390" s="86"/>
      <c r="F390" s="86"/>
      <c r="G390" s="86"/>
      <c r="H390" s="86"/>
    </row>
    <row r="391" spans="2:8" x14ac:dyDescent="0.3">
      <c r="B391" s="33" t="s">
        <v>211</v>
      </c>
      <c r="C391" s="37" t="s">
        <v>368</v>
      </c>
      <c r="D391" s="87" t="s">
        <v>268</v>
      </c>
      <c r="E391" s="87" t="s">
        <v>268</v>
      </c>
      <c r="F391" s="87" t="s">
        <v>268</v>
      </c>
      <c r="G391" s="87" t="s">
        <v>268</v>
      </c>
      <c r="H391" s="87" t="s">
        <v>268</v>
      </c>
    </row>
    <row r="392" spans="2:8" s="46" customFormat="1" hidden="1" outlineLevel="1" x14ac:dyDescent="0.3">
      <c r="B392" s="58"/>
      <c r="C392" s="38" t="s">
        <v>212</v>
      </c>
      <c r="D392" s="87"/>
      <c r="E392" s="87"/>
      <c r="F392" s="87"/>
      <c r="G392" s="87"/>
      <c r="H392" s="87"/>
    </row>
    <row r="393" spans="2:8" hidden="1" outlineLevel="1" x14ac:dyDescent="0.3">
      <c r="B393" s="6"/>
      <c r="C393" s="38" t="s">
        <v>213</v>
      </c>
      <c r="D393" s="87"/>
      <c r="E393" s="87"/>
      <c r="F393" s="87"/>
      <c r="G393" s="87"/>
      <c r="H393" s="87"/>
    </row>
    <row r="394" spans="2:8" hidden="1" outlineLevel="1" x14ac:dyDescent="0.3">
      <c r="B394" s="6"/>
      <c r="C394" s="38" t="s">
        <v>214</v>
      </c>
      <c r="D394" s="87"/>
      <c r="E394" s="87"/>
      <c r="F394" s="87"/>
      <c r="G394" s="87"/>
      <c r="H394" s="87"/>
    </row>
    <row r="395" spans="2:8" hidden="1" outlineLevel="1" x14ac:dyDescent="0.3">
      <c r="B395" s="6"/>
      <c r="C395" s="38" t="s">
        <v>215</v>
      </c>
      <c r="D395" s="87"/>
      <c r="E395" s="87"/>
      <c r="F395" s="87"/>
      <c r="G395" s="87"/>
      <c r="H395" s="87"/>
    </row>
    <row r="396" spans="2:8" hidden="1" outlineLevel="1" x14ac:dyDescent="0.3">
      <c r="B396" s="6"/>
      <c r="C396" s="38" t="s">
        <v>216</v>
      </c>
      <c r="D396" s="87"/>
      <c r="E396" s="87"/>
      <c r="F396" s="87"/>
      <c r="G396" s="87"/>
      <c r="H396" s="87"/>
    </row>
    <row r="397" spans="2:8" collapsed="1" x14ac:dyDescent="0.3">
      <c r="B397" s="33" t="s">
        <v>217</v>
      </c>
      <c r="C397" s="37" t="s">
        <v>369</v>
      </c>
      <c r="D397" s="87" t="s">
        <v>268</v>
      </c>
      <c r="E397" s="87" t="s">
        <v>268</v>
      </c>
      <c r="F397" s="87" t="s">
        <v>268</v>
      </c>
      <c r="G397" s="87" t="s">
        <v>268</v>
      </c>
      <c r="H397" s="87" t="s">
        <v>268</v>
      </c>
    </row>
    <row r="398" spans="2:8" s="46" customFormat="1" ht="33" hidden="1" outlineLevel="1" x14ac:dyDescent="0.3">
      <c r="B398" s="58"/>
      <c r="C398" s="37" t="s">
        <v>218</v>
      </c>
      <c r="D398" s="87"/>
      <c r="E398" s="87"/>
      <c r="F398" s="87"/>
      <c r="G398" s="87"/>
      <c r="H398" s="87"/>
    </row>
    <row r="399" spans="2:8" ht="33" hidden="1" outlineLevel="1" x14ac:dyDescent="0.3">
      <c r="B399" s="33"/>
      <c r="C399" s="7" t="s">
        <v>219</v>
      </c>
      <c r="D399" s="87"/>
      <c r="E399" s="87"/>
      <c r="F399" s="87"/>
      <c r="G399" s="87"/>
      <c r="H399" s="87"/>
    </row>
    <row r="400" spans="2:8" ht="33" hidden="1" outlineLevel="1" x14ac:dyDescent="0.3">
      <c r="B400" s="6"/>
      <c r="C400" s="38" t="s">
        <v>220</v>
      </c>
      <c r="D400" s="87"/>
      <c r="E400" s="87"/>
      <c r="F400" s="87"/>
      <c r="G400" s="87"/>
      <c r="H400" s="87"/>
    </row>
    <row r="401" spans="2:8" ht="33" hidden="1" outlineLevel="1" x14ac:dyDescent="0.3">
      <c r="B401" s="6"/>
      <c r="C401" s="38" t="s">
        <v>221</v>
      </c>
      <c r="D401" s="87"/>
      <c r="E401" s="87"/>
      <c r="F401" s="87"/>
      <c r="G401" s="87"/>
      <c r="H401" s="87"/>
    </row>
    <row r="402" spans="2:8" hidden="1" outlineLevel="1" x14ac:dyDescent="0.3">
      <c r="B402" s="6"/>
      <c r="C402" s="38" t="s">
        <v>222</v>
      </c>
      <c r="D402" s="87"/>
      <c r="E402" s="87"/>
      <c r="F402" s="87"/>
      <c r="G402" s="87"/>
      <c r="H402" s="87"/>
    </row>
    <row r="403" spans="2:8" collapsed="1" x14ac:dyDescent="0.3">
      <c r="B403" s="33" t="s">
        <v>223</v>
      </c>
      <c r="C403" s="37" t="s">
        <v>370</v>
      </c>
      <c r="D403" s="87" t="s">
        <v>268</v>
      </c>
      <c r="E403" s="87" t="s">
        <v>268</v>
      </c>
      <c r="F403" s="87" t="s">
        <v>268</v>
      </c>
      <c r="G403" s="87" t="s">
        <v>268</v>
      </c>
      <c r="H403" s="87" t="s">
        <v>268</v>
      </c>
    </row>
    <row r="404" spans="2:8" s="46" customFormat="1" ht="33" hidden="1" outlineLevel="1" x14ac:dyDescent="0.3">
      <c r="B404" s="58"/>
      <c r="C404" s="37" t="s">
        <v>224</v>
      </c>
      <c r="D404" s="87"/>
      <c r="E404" s="87"/>
      <c r="F404" s="87"/>
      <c r="G404" s="87"/>
      <c r="H404" s="87"/>
    </row>
    <row r="405" spans="2:8" ht="33" hidden="1" outlineLevel="1" x14ac:dyDescent="0.3">
      <c r="B405" s="6"/>
      <c r="C405" s="38" t="s">
        <v>225</v>
      </c>
      <c r="D405" s="87"/>
      <c r="E405" s="87"/>
      <c r="F405" s="87"/>
      <c r="G405" s="87"/>
      <c r="H405" s="87"/>
    </row>
    <row r="406" spans="2:8" ht="33" hidden="1" outlineLevel="1" x14ac:dyDescent="0.3">
      <c r="B406" s="6"/>
      <c r="C406" s="38" t="s">
        <v>226</v>
      </c>
      <c r="D406" s="87"/>
      <c r="E406" s="87"/>
      <c r="F406" s="87"/>
      <c r="G406" s="87"/>
      <c r="H406" s="87"/>
    </row>
    <row r="407" spans="2:8" ht="28.5" hidden="1" customHeight="1" outlineLevel="1" x14ac:dyDescent="0.3">
      <c r="B407" s="33"/>
      <c r="C407" s="7" t="s">
        <v>227</v>
      </c>
      <c r="D407" s="87"/>
      <c r="E407" s="87"/>
      <c r="F407" s="87"/>
      <c r="G407" s="87"/>
      <c r="H407" s="87"/>
    </row>
    <row r="408" spans="2:8" hidden="1" outlineLevel="1" x14ac:dyDescent="0.3">
      <c r="B408" s="6"/>
      <c r="C408" s="38" t="s">
        <v>228</v>
      </c>
      <c r="D408" s="87"/>
      <c r="E408" s="87"/>
      <c r="F408" s="87"/>
      <c r="G408" s="87"/>
      <c r="H408" s="87"/>
    </row>
    <row r="409" spans="2:8" ht="81.75" customHeight="1" collapsed="1" x14ac:dyDescent="0.3">
      <c r="B409" s="35" t="s">
        <v>229</v>
      </c>
      <c r="C409" s="36" t="s">
        <v>230</v>
      </c>
      <c r="D409" s="86"/>
      <c r="E409" s="86"/>
      <c r="F409" s="86"/>
      <c r="G409" s="86"/>
      <c r="H409" s="86"/>
    </row>
    <row r="410" spans="2:8" ht="33" x14ac:dyDescent="0.3">
      <c r="B410" s="33" t="s">
        <v>231</v>
      </c>
      <c r="C410" s="38" t="s">
        <v>232</v>
      </c>
      <c r="D410" s="87" t="s">
        <v>268</v>
      </c>
      <c r="E410" s="87" t="s">
        <v>268</v>
      </c>
      <c r="F410" s="87" t="s">
        <v>268</v>
      </c>
      <c r="G410" s="87" t="s">
        <v>268</v>
      </c>
      <c r="H410" s="87" t="s">
        <v>268</v>
      </c>
    </row>
    <row r="411" spans="2:8" ht="33" x14ac:dyDescent="0.3">
      <c r="B411" s="6"/>
      <c r="C411" s="38" t="s">
        <v>233</v>
      </c>
      <c r="D411" s="87"/>
      <c r="E411" s="87"/>
      <c r="F411" s="88"/>
      <c r="G411" s="87"/>
      <c r="H411" s="88"/>
    </row>
    <row r="412" spans="2:8" s="46" customFormat="1" x14ac:dyDescent="0.3">
      <c r="B412" s="47"/>
      <c r="C412" s="38" t="s">
        <v>360</v>
      </c>
      <c r="D412" s="87">
        <v>2021</v>
      </c>
      <c r="E412" s="101">
        <v>10</v>
      </c>
      <c r="F412" s="88">
        <v>1</v>
      </c>
      <c r="G412" s="87">
        <f>25*0.93</f>
        <v>23.25</v>
      </c>
      <c r="H412" s="88">
        <v>317.11200000000002</v>
      </c>
    </row>
    <row r="413" spans="2:8" s="46" customFormat="1" x14ac:dyDescent="0.3">
      <c r="B413" s="47"/>
      <c r="C413" s="38" t="s">
        <v>361</v>
      </c>
      <c r="D413" s="87">
        <v>2021</v>
      </c>
      <c r="E413" s="101">
        <v>10</v>
      </c>
      <c r="F413" s="88">
        <v>1</v>
      </c>
      <c r="G413" s="87">
        <f>40*0.93</f>
        <v>37.200000000000003</v>
      </c>
      <c r="H413" s="88">
        <v>353.529</v>
      </c>
    </row>
    <row r="414" spans="2:8" s="46" customFormat="1" x14ac:dyDescent="0.3">
      <c r="B414" s="47"/>
      <c r="C414" s="38" t="s">
        <v>362</v>
      </c>
      <c r="D414" s="87">
        <v>2021</v>
      </c>
      <c r="E414" s="101">
        <v>10</v>
      </c>
      <c r="F414" s="88">
        <v>1</v>
      </c>
      <c r="G414" s="87">
        <f>63*0.93</f>
        <v>58.59</v>
      </c>
      <c r="H414" s="88">
        <v>393.14299999999997</v>
      </c>
    </row>
    <row r="415" spans="2:8" s="46" customFormat="1" x14ac:dyDescent="0.3">
      <c r="B415" s="47"/>
      <c r="C415" s="38" t="s">
        <v>363</v>
      </c>
      <c r="D415" s="87">
        <v>2021</v>
      </c>
      <c r="E415" s="101">
        <v>10</v>
      </c>
      <c r="F415" s="88">
        <v>1</v>
      </c>
      <c r="G415" s="87">
        <f>100*0.93</f>
        <v>93</v>
      </c>
      <c r="H415" s="88">
        <v>411.34199999999998</v>
      </c>
    </row>
    <row r="416" spans="2:8" ht="33" x14ac:dyDescent="0.3">
      <c r="B416" s="6"/>
      <c r="C416" s="38" t="s">
        <v>234</v>
      </c>
      <c r="D416" s="87"/>
      <c r="E416" s="101"/>
      <c r="F416" s="88"/>
      <c r="G416" s="87"/>
      <c r="H416" s="88"/>
    </row>
    <row r="417" spans="2:8" s="46" customFormat="1" x14ac:dyDescent="0.3">
      <c r="B417" s="47"/>
      <c r="C417" s="38" t="s">
        <v>364</v>
      </c>
      <c r="D417" s="87">
        <v>2021</v>
      </c>
      <c r="E417" s="101">
        <v>10</v>
      </c>
      <c r="F417" s="88">
        <v>1</v>
      </c>
      <c r="G417" s="87">
        <f>160*0.93</f>
        <v>148.80000000000001</v>
      </c>
      <c r="H417" s="88">
        <v>438.947</v>
      </c>
    </row>
    <row r="418" spans="2:8" s="46" customFormat="1" x14ac:dyDescent="0.3">
      <c r="B418" s="47"/>
      <c r="C418" s="38" t="s">
        <v>365</v>
      </c>
      <c r="D418" s="87">
        <v>2021</v>
      </c>
      <c r="E418" s="101">
        <v>10</v>
      </c>
      <c r="F418" s="88">
        <v>1</v>
      </c>
      <c r="G418" s="87">
        <f>250*0.93</f>
        <v>232.5</v>
      </c>
      <c r="H418" s="88">
        <v>566.96199999999999</v>
      </c>
    </row>
    <row r="419" spans="2:8" ht="33" x14ac:dyDescent="0.3">
      <c r="B419" s="6"/>
      <c r="C419" s="38" t="s">
        <v>235</v>
      </c>
      <c r="D419" s="87"/>
      <c r="E419" s="101"/>
      <c r="F419" s="88"/>
      <c r="G419" s="87"/>
      <c r="H419" s="88"/>
    </row>
    <row r="420" spans="2:8" s="46" customFormat="1" x14ac:dyDescent="0.3">
      <c r="B420" s="47"/>
      <c r="C420" s="38" t="s">
        <v>366</v>
      </c>
      <c r="D420" s="87">
        <v>2021</v>
      </c>
      <c r="E420" s="101">
        <v>10</v>
      </c>
      <c r="F420" s="88">
        <v>1</v>
      </c>
      <c r="G420" s="87">
        <f>400*0.93</f>
        <v>372</v>
      </c>
      <c r="H420" s="88">
        <v>835.49</v>
      </c>
    </row>
    <row r="421" spans="2:8" ht="33" customHeight="1" x14ac:dyDescent="0.3">
      <c r="B421" s="33"/>
      <c r="C421" s="7" t="s">
        <v>236</v>
      </c>
      <c r="D421" s="87" t="s">
        <v>268</v>
      </c>
      <c r="E421" s="87" t="s">
        <v>268</v>
      </c>
      <c r="F421" s="87" t="s">
        <v>268</v>
      </c>
      <c r="G421" s="87" t="s">
        <v>268</v>
      </c>
      <c r="H421" s="87" t="s">
        <v>268</v>
      </c>
    </row>
    <row r="422" spans="2:8" ht="33" x14ac:dyDescent="0.3">
      <c r="B422" s="6"/>
      <c r="C422" s="38" t="s">
        <v>237</v>
      </c>
      <c r="D422" s="87" t="s">
        <v>268</v>
      </c>
      <c r="E422" s="87" t="s">
        <v>268</v>
      </c>
      <c r="F422" s="87" t="s">
        <v>268</v>
      </c>
      <c r="G422" s="87" t="s">
        <v>268</v>
      </c>
      <c r="H422" s="87" t="s">
        <v>268</v>
      </c>
    </row>
    <row r="423" spans="2:8" s="46" customFormat="1" ht="33" x14ac:dyDescent="0.3">
      <c r="B423" s="60" t="s">
        <v>238</v>
      </c>
      <c r="C423" s="37" t="s">
        <v>367</v>
      </c>
      <c r="D423" s="87" t="s">
        <v>268</v>
      </c>
      <c r="E423" s="87" t="s">
        <v>268</v>
      </c>
      <c r="F423" s="87" t="s">
        <v>268</v>
      </c>
      <c r="G423" s="87" t="s">
        <v>268</v>
      </c>
      <c r="H423" s="87" t="s">
        <v>268</v>
      </c>
    </row>
    <row r="424" spans="2:8" ht="33" hidden="1" outlineLevel="1" x14ac:dyDescent="0.3">
      <c r="B424" s="33"/>
      <c r="C424" s="38" t="s">
        <v>239</v>
      </c>
      <c r="D424" s="87" t="s">
        <v>268</v>
      </c>
      <c r="E424" s="87" t="s">
        <v>268</v>
      </c>
      <c r="F424" s="87" t="s">
        <v>268</v>
      </c>
      <c r="G424" s="87" t="s">
        <v>268</v>
      </c>
      <c r="H424" s="87" t="s">
        <v>268</v>
      </c>
    </row>
    <row r="425" spans="2:8" ht="33" hidden="1" outlineLevel="1" x14ac:dyDescent="0.3">
      <c r="B425" s="6"/>
      <c r="C425" s="38" t="s">
        <v>240</v>
      </c>
      <c r="D425" s="87" t="s">
        <v>268</v>
      </c>
      <c r="E425" s="87" t="s">
        <v>268</v>
      </c>
      <c r="F425" s="87" t="s">
        <v>268</v>
      </c>
      <c r="G425" s="87" t="s">
        <v>268</v>
      </c>
      <c r="H425" s="87" t="s">
        <v>268</v>
      </c>
    </row>
    <row r="426" spans="2:8" ht="33" hidden="1" outlineLevel="1" x14ac:dyDescent="0.3">
      <c r="B426" s="6"/>
      <c r="C426" s="38" t="s">
        <v>241</v>
      </c>
      <c r="D426" s="87" t="s">
        <v>268</v>
      </c>
      <c r="E426" s="87" t="s">
        <v>268</v>
      </c>
      <c r="F426" s="87" t="s">
        <v>268</v>
      </c>
      <c r="G426" s="87" t="s">
        <v>268</v>
      </c>
      <c r="H426" s="87" t="s">
        <v>268</v>
      </c>
    </row>
    <row r="427" spans="2:8" ht="33" hidden="1" outlineLevel="1" x14ac:dyDescent="0.3">
      <c r="B427" s="6"/>
      <c r="C427" s="38" t="s">
        <v>242</v>
      </c>
      <c r="D427" s="87" t="s">
        <v>268</v>
      </c>
      <c r="E427" s="87" t="s">
        <v>268</v>
      </c>
      <c r="F427" s="87" t="s">
        <v>268</v>
      </c>
      <c r="G427" s="87" t="s">
        <v>268</v>
      </c>
      <c r="H427" s="87" t="s">
        <v>268</v>
      </c>
    </row>
    <row r="428" spans="2:8" ht="33" hidden="1" outlineLevel="1" x14ac:dyDescent="0.3">
      <c r="B428" s="6"/>
      <c r="C428" s="38" t="s">
        <v>243</v>
      </c>
      <c r="D428" s="87" t="s">
        <v>268</v>
      </c>
      <c r="E428" s="87" t="s">
        <v>268</v>
      </c>
      <c r="F428" s="87" t="s">
        <v>268</v>
      </c>
      <c r="G428" s="87" t="s">
        <v>268</v>
      </c>
      <c r="H428" s="87" t="s">
        <v>268</v>
      </c>
    </row>
    <row r="429" spans="2:8" ht="28.5" hidden="1" customHeight="1" outlineLevel="1" x14ac:dyDescent="0.3">
      <c r="B429" s="33"/>
      <c r="C429" s="7" t="s">
        <v>244</v>
      </c>
      <c r="D429" s="87" t="s">
        <v>268</v>
      </c>
      <c r="E429" s="87" t="s">
        <v>268</v>
      </c>
      <c r="F429" s="87" t="s">
        <v>268</v>
      </c>
      <c r="G429" s="87" t="s">
        <v>268</v>
      </c>
      <c r="H429" s="87" t="s">
        <v>268</v>
      </c>
    </row>
    <row r="430" spans="2:8" ht="54.75" hidden="1" customHeight="1" collapsed="1" x14ac:dyDescent="0.3">
      <c r="B430" s="35" t="s">
        <v>245</v>
      </c>
      <c r="C430" s="36" t="s">
        <v>246</v>
      </c>
      <c r="D430" s="86"/>
      <c r="E430" s="86"/>
      <c r="F430" s="86"/>
      <c r="G430" s="86"/>
      <c r="H430" s="86"/>
    </row>
    <row r="431" spans="2:8" s="16" customFormat="1" ht="36" hidden="1" x14ac:dyDescent="0.3">
      <c r="B431" s="42"/>
      <c r="C431" s="45" t="s">
        <v>247</v>
      </c>
      <c r="D431" s="95"/>
      <c r="E431" s="95"/>
      <c r="F431" s="95"/>
      <c r="G431" s="95"/>
      <c r="H431" s="95"/>
    </row>
    <row r="432" spans="2:8" ht="33" hidden="1" x14ac:dyDescent="0.3">
      <c r="B432" s="6"/>
      <c r="C432" s="38" t="s">
        <v>248</v>
      </c>
      <c r="D432" s="87"/>
      <c r="E432" s="87"/>
      <c r="F432" s="87"/>
      <c r="G432" s="87"/>
      <c r="H432" s="87"/>
    </row>
    <row r="433" spans="2:8" ht="33" hidden="1" x14ac:dyDescent="0.3">
      <c r="B433" s="6"/>
      <c r="C433" s="38" t="s">
        <v>249</v>
      </c>
      <c r="D433" s="87"/>
      <c r="E433" s="87"/>
      <c r="F433" s="87"/>
      <c r="G433" s="87"/>
      <c r="H433" s="87"/>
    </row>
    <row r="434" spans="2:8" ht="33" hidden="1" x14ac:dyDescent="0.3">
      <c r="B434" s="6"/>
      <c r="C434" s="38" t="s">
        <v>250</v>
      </c>
      <c r="D434" s="87"/>
      <c r="E434" s="87"/>
      <c r="F434" s="87"/>
      <c r="G434" s="87"/>
      <c r="H434" s="87"/>
    </row>
    <row r="435" spans="2:8" ht="33" hidden="1" x14ac:dyDescent="0.3">
      <c r="B435" s="6"/>
      <c r="C435" s="38" t="s">
        <v>251</v>
      </c>
      <c r="D435" s="87"/>
      <c r="E435" s="87"/>
      <c r="F435" s="87"/>
      <c r="G435" s="87"/>
      <c r="H435" s="87"/>
    </row>
    <row r="436" spans="2:8" ht="33" hidden="1" x14ac:dyDescent="0.3">
      <c r="B436" s="6"/>
      <c r="C436" s="38" t="s">
        <v>252</v>
      </c>
      <c r="D436" s="87"/>
      <c r="E436" s="87"/>
      <c r="F436" s="87"/>
      <c r="G436" s="87"/>
      <c r="H436" s="87"/>
    </row>
    <row r="437" spans="2:8" ht="28.5" hidden="1" customHeight="1" x14ac:dyDescent="0.3">
      <c r="B437" s="33" t="s">
        <v>253</v>
      </c>
      <c r="C437" s="7" t="s">
        <v>254</v>
      </c>
      <c r="D437" s="87"/>
      <c r="E437" s="87"/>
      <c r="F437" s="87"/>
      <c r="G437" s="87"/>
      <c r="H437" s="87"/>
    </row>
    <row r="438" spans="2:8" ht="33" hidden="1" x14ac:dyDescent="0.3">
      <c r="B438" s="6"/>
      <c r="C438" s="38" t="s">
        <v>255</v>
      </c>
      <c r="D438" s="87"/>
      <c r="E438" s="87"/>
      <c r="F438" s="87"/>
      <c r="G438" s="87"/>
      <c r="H438" s="87"/>
    </row>
    <row r="439" spans="2:8" ht="33" hidden="1" x14ac:dyDescent="0.3">
      <c r="B439" s="6"/>
      <c r="C439" s="38" t="s">
        <v>256</v>
      </c>
      <c r="D439" s="87"/>
      <c r="E439" s="87"/>
      <c r="F439" s="87"/>
      <c r="G439" s="87"/>
      <c r="H439" s="87"/>
    </row>
    <row r="440" spans="2:8" ht="33" hidden="1" x14ac:dyDescent="0.3">
      <c r="B440" s="6"/>
      <c r="C440" s="38" t="s">
        <v>257</v>
      </c>
      <c r="D440" s="87"/>
      <c r="E440" s="87"/>
      <c r="F440" s="87"/>
      <c r="G440" s="87"/>
      <c r="H440" s="87"/>
    </row>
    <row r="441" spans="2:8" ht="33" hidden="1" x14ac:dyDescent="0.3">
      <c r="B441" s="6"/>
      <c r="C441" s="38" t="s">
        <v>258</v>
      </c>
      <c r="D441" s="87"/>
      <c r="E441" s="87"/>
      <c r="F441" s="87"/>
      <c r="G441" s="87"/>
      <c r="H441" s="87"/>
    </row>
    <row r="442" spans="2:8" ht="33" hidden="1" x14ac:dyDescent="0.3">
      <c r="B442" s="6"/>
      <c r="C442" s="38" t="s">
        <v>259</v>
      </c>
      <c r="D442" s="87"/>
      <c r="E442" s="87"/>
      <c r="F442" s="87"/>
      <c r="G442" s="87"/>
      <c r="H442" s="87"/>
    </row>
    <row r="443" spans="2:8" ht="35.25" customHeight="1" x14ac:dyDescent="0.3">
      <c r="B443" s="35" t="s">
        <v>260</v>
      </c>
      <c r="C443" s="36" t="s">
        <v>261</v>
      </c>
      <c r="D443" s="86"/>
      <c r="E443" s="86"/>
      <c r="F443" s="86"/>
      <c r="G443" s="86"/>
      <c r="H443" s="86"/>
    </row>
    <row r="444" spans="2:8" x14ac:dyDescent="0.3">
      <c r="B444" s="6"/>
      <c r="C444" s="38" t="s">
        <v>262</v>
      </c>
      <c r="D444" s="87" t="s">
        <v>268</v>
      </c>
      <c r="E444" s="87" t="s">
        <v>268</v>
      </c>
      <c r="F444" s="87" t="s">
        <v>268</v>
      </c>
      <c r="G444" s="87" t="s">
        <v>268</v>
      </c>
      <c r="H444" s="87" t="s">
        <v>268</v>
      </c>
    </row>
    <row r="445" spans="2:8" x14ac:dyDescent="0.3">
      <c r="B445" s="6"/>
      <c r="C445" s="38" t="s">
        <v>263</v>
      </c>
      <c r="D445" s="87"/>
      <c r="E445" s="87"/>
      <c r="F445" s="87"/>
      <c r="G445" s="87"/>
      <c r="H445" s="87"/>
    </row>
    <row r="446" spans="2:8" s="46" customFormat="1" ht="78.75" x14ac:dyDescent="0.3">
      <c r="B446" s="47"/>
      <c r="C446" s="50" t="s">
        <v>304</v>
      </c>
      <c r="D446" s="51">
        <v>2017</v>
      </c>
      <c r="E446" s="51">
        <v>110</v>
      </c>
      <c r="F446" s="51">
        <v>50</v>
      </c>
      <c r="G446" s="51">
        <v>8140</v>
      </c>
      <c r="H446" s="89">
        <v>423866.30495000002</v>
      </c>
    </row>
    <row r="447" spans="2:8" s="46" customFormat="1" ht="126" x14ac:dyDescent="0.3">
      <c r="B447" s="47"/>
      <c r="C447" s="50" t="s">
        <v>305</v>
      </c>
      <c r="D447" s="51">
        <v>2017</v>
      </c>
      <c r="E447" s="51">
        <v>110</v>
      </c>
      <c r="F447" s="51">
        <v>32</v>
      </c>
      <c r="G447" s="51">
        <v>6500</v>
      </c>
      <c r="H447" s="89">
        <v>283692.33491999999</v>
      </c>
    </row>
    <row r="448" spans="2:8" s="46" customFormat="1" ht="78.75" hidden="1" outlineLevel="1" x14ac:dyDescent="0.3">
      <c r="B448" s="47"/>
      <c r="C448" s="59" t="s">
        <v>306</v>
      </c>
      <c r="D448" s="51">
        <v>2018</v>
      </c>
      <c r="E448" s="51">
        <v>110</v>
      </c>
      <c r="F448" s="51" t="s">
        <v>307</v>
      </c>
      <c r="G448" s="51"/>
      <c r="H448" s="52">
        <v>88737.137839999996</v>
      </c>
    </row>
    <row r="449" spans="2:8" s="46" customFormat="1" ht="78.75" hidden="1" outlineLevel="1" x14ac:dyDescent="0.3">
      <c r="B449" s="47"/>
      <c r="C449" s="59" t="s">
        <v>308</v>
      </c>
      <c r="D449" s="51">
        <v>2018</v>
      </c>
      <c r="E449" s="51">
        <v>110</v>
      </c>
      <c r="F449" s="51" t="s">
        <v>307</v>
      </c>
      <c r="G449" s="51"/>
      <c r="H449" s="52">
        <v>63982.666060000003</v>
      </c>
    </row>
    <row r="450" spans="2:8" s="46" customFormat="1" ht="94.5" hidden="1" outlineLevel="1" x14ac:dyDescent="0.3">
      <c r="B450" s="47"/>
      <c r="C450" s="59" t="s">
        <v>309</v>
      </c>
      <c r="D450" s="51">
        <v>2019</v>
      </c>
      <c r="E450" s="51">
        <v>110</v>
      </c>
      <c r="F450" s="51" t="s">
        <v>307</v>
      </c>
      <c r="G450" s="51"/>
      <c r="H450" s="52">
        <v>3435.15895</v>
      </c>
    </row>
    <row r="451" spans="2:8" s="46" customFormat="1" ht="94.5" hidden="1" outlineLevel="1" x14ac:dyDescent="0.3">
      <c r="B451" s="47"/>
      <c r="C451" s="59" t="s">
        <v>310</v>
      </c>
      <c r="D451" s="51">
        <v>2019</v>
      </c>
      <c r="E451" s="51">
        <v>110</v>
      </c>
      <c r="F451" s="51" t="s">
        <v>307</v>
      </c>
      <c r="G451" s="51"/>
      <c r="H451" s="52">
        <v>4937.2881399999997</v>
      </c>
    </row>
    <row r="452" spans="2:8" s="46" customFormat="1" ht="110.25" hidden="1" outlineLevel="1" x14ac:dyDescent="0.3">
      <c r="B452" s="47"/>
      <c r="C452" s="59" t="s">
        <v>311</v>
      </c>
      <c r="D452" s="51">
        <v>2018</v>
      </c>
      <c r="E452" s="51">
        <v>110</v>
      </c>
      <c r="F452" s="51" t="s">
        <v>307</v>
      </c>
      <c r="G452" s="51"/>
      <c r="H452" s="52">
        <v>42778.806479999999</v>
      </c>
    </row>
    <row r="453" spans="2:8" s="46" customFormat="1" ht="94.5" hidden="1" outlineLevel="1" x14ac:dyDescent="0.3">
      <c r="B453" s="47"/>
      <c r="C453" s="59" t="s">
        <v>312</v>
      </c>
      <c r="D453" s="51">
        <v>2019</v>
      </c>
      <c r="E453" s="51">
        <v>110</v>
      </c>
      <c r="F453" s="51" t="s">
        <v>307</v>
      </c>
      <c r="G453" s="51"/>
      <c r="H453" s="52">
        <v>11074.995919999999</v>
      </c>
    </row>
    <row r="454" spans="2:8" s="46" customFormat="1" ht="94.5" hidden="1" outlineLevel="1" x14ac:dyDescent="0.3">
      <c r="B454" s="47"/>
      <c r="C454" s="59" t="s">
        <v>313</v>
      </c>
      <c r="D454" s="51">
        <v>2019</v>
      </c>
      <c r="E454" s="51">
        <v>110</v>
      </c>
      <c r="F454" s="51" t="s">
        <v>307</v>
      </c>
      <c r="G454" s="51"/>
      <c r="H454" s="52">
        <v>655.35910999999999</v>
      </c>
    </row>
    <row r="455" spans="2:8" s="46" customFormat="1" ht="94.5" hidden="1" outlineLevel="1" x14ac:dyDescent="0.3">
      <c r="B455" s="47"/>
      <c r="C455" s="59" t="s">
        <v>314</v>
      </c>
      <c r="D455" s="51">
        <v>2019</v>
      </c>
      <c r="E455" s="51">
        <v>110</v>
      </c>
      <c r="F455" s="51" t="s">
        <v>307</v>
      </c>
      <c r="G455" s="51"/>
      <c r="H455" s="52">
        <v>2750.6974500000001</v>
      </c>
    </row>
    <row r="456" spans="2:8" s="46" customFormat="1" ht="204.75" hidden="1" collapsed="1" x14ac:dyDescent="0.3">
      <c r="B456" s="47"/>
      <c r="C456" s="50" t="s">
        <v>315</v>
      </c>
      <c r="D456" s="51">
        <v>2020</v>
      </c>
      <c r="E456" s="51">
        <v>110</v>
      </c>
      <c r="F456" s="51">
        <v>80</v>
      </c>
      <c r="G456" s="51">
        <v>32400</v>
      </c>
      <c r="H456" s="89">
        <v>615963.07077999995</v>
      </c>
    </row>
    <row r="457" spans="2:8" s="46" customFormat="1" x14ac:dyDescent="0.3">
      <c r="B457" s="47"/>
      <c r="C457" s="38"/>
      <c r="D457" s="87"/>
      <c r="E457" s="87"/>
      <c r="F457" s="87"/>
      <c r="G457" s="87"/>
      <c r="H457" s="87"/>
    </row>
    <row r="458" spans="2:8" ht="35.25" customHeight="1" x14ac:dyDescent="0.3">
      <c r="B458" s="35" t="s">
        <v>264</v>
      </c>
      <c r="C458" s="36" t="s">
        <v>265</v>
      </c>
      <c r="D458" s="86"/>
      <c r="E458" s="86"/>
      <c r="F458" s="86"/>
      <c r="G458" s="86"/>
      <c r="H458" s="86"/>
    </row>
    <row r="459" spans="2:8" x14ac:dyDescent="0.3">
      <c r="B459" s="6"/>
      <c r="C459" s="38" t="s">
        <v>266</v>
      </c>
      <c r="D459" s="87">
        <v>2021</v>
      </c>
      <c r="E459" s="96">
        <v>0.4</v>
      </c>
      <c r="F459" s="87"/>
      <c r="G459" s="87"/>
      <c r="H459" s="90">
        <f>17070.79/1000</f>
        <v>17.070790000000002</v>
      </c>
    </row>
    <row r="460" spans="2:8" x14ac:dyDescent="0.3">
      <c r="B460" s="6"/>
      <c r="C460" s="38" t="s">
        <v>267</v>
      </c>
      <c r="D460" s="87" t="s">
        <v>268</v>
      </c>
      <c r="E460" s="96" t="s">
        <v>268</v>
      </c>
      <c r="F460" s="87" t="s">
        <v>268</v>
      </c>
      <c r="G460" s="87" t="s">
        <v>268</v>
      </c>
      <c r="H460" s="90" t="s">
        <v>268</v>
      </c>
    </row>
    <row r="461" spans="2:8" x14ac:dyDescent="0.3">
      <c r="B461" s="6"/>
      <c r="C461" s="38" t="s">
        <v>269</v>
      </c>
      <c r="D461" s="87" t="s">
        <v>268</v>
      </c>
      <c r="E461" s="96" t="s">
        <v>268</v>
      </c>
      <c r="F461" s="87" t="s">
        <v>268</v>
      </c>
      <c r="G461" s="87" t="s">
        <v>268</v>
      </c>
      <c r="H461" s="90" t="s">
        <v>268</v>
      </c>
    </row>
    <row r="462" spans="2:8" x14ac:dyDescent="0.3">
      <c r="B462" s="6"/>
      <c r="C462" s="38" t="s">
        <v>270</v>
      </c>
      <c r="D462" s="87">
        <v>2021</v>
      </c>
      <c r="E462" s="96">
        <v>0.4</v>
      </c>
      <c r="F462" s="87"/>
      <c r="G462" s="87"/>
      <c r="H462" s="90">
        <f>29484.8/1000</f>
        <v>29.4848</v>
      </c>
    </row>
    <row r="463" spans="2:8" x14ac:dyDescent="0.3">
      <c r="B463" s="6"/>
      <c r="C463" s="38" t="s">
        <v>271</v>
      </c>
      <c r="D463" s="87">
        <v>2021</v>
      </c>
      <c r="E463" s="96">
        <v>0.4</v>
      </c>
      <c r="F463" s="87"/>
      <c r="G463" s="87"/>
      <c r="H463" s="90">
        <f>38323/1000</f>
        <v>38.323</v>
      </c>
    </row>
    <row r="464" spans="2:8" x14ac:dyDescent="0.3">
      <c r="B464" s="6"/>
      <c r="C464" s="38" t="s">
        <v>272</v>
      </c>
      <c r="D464" s="87">
        <v>2021</v>
      </c>
      <c r="E464" s="96" t="s">
        <v>273</v>
      </c>
      <c r="F464" s="87"/>
      <c r="G464" s="87"/>
      <c r="H464" s="90">
        <f>240105/1000</f>
        <v>240.10499999999999</v>
      </c>
    </row>
    <row r="465" spans="2:12" x14ac:dyDescent="0.3">
      <c r="B465" s="6"/>
      <c r="C465" s="38" t="s">
        <v>272</v>
      </c>
      <c r="D465" s="87">
        <v>2021</v>
      </c>
      <c r="E465" s="96" t="s">
        <v>274</v>
      </c>
      <c r="F465" s="87"/>
      <c r="G465" s="87"/>
      <c r="H465" s="90">
        <f>989592/1000</f>
        <v>989.59199999999998</v>
      </c>
    </row>
    <row r="466" spans="2:12" x14ac:dyDescent="0.3">
      <c r="B466" s="6"/>
      <c r="C466" s="38" t="s">
        <v>272</v>
      </c>
      <c r="D466" s="87">
        <v>2021</v>
      </c>
      <c r="E466" s="96" t="s">
        <v>275</v>
      </c>
      <c r="F466" s="87"/>
      <c r="G466" s="87"/>
      <c r="H466" s="90">
        <f>2968589/1000</f>
        <v>2968.5889999999999</v>
      </c>
    </row>
    <row r="467" spans="2:12" hidden="1" x14ac:dyDescent="0.3">
      <c r="E467" s="83" t="s">
        <v>375</v>
      </c>
      <c r="F467" s="97">
        <f>F154+F155+F156+F157+F158+F196+F197+F198</f>
        <v>9.4758999999999993</v>
      </c>
      <c r="G467" s="97">
        <f t="shared" ref="G467:H467" si="0">G154+G155+G156+G157+G158+G196+G197+G198</f>
        <v>5311</v>
      </c>
      <c r="H467" s="97">
        <f t="shared" si="0"/>
        <v>10486.856820000001</v>
      </c>
    </row>
    <row r="468" spans="2:12" s="46" customFormat="1" hidden="1" x14ac:dyDescent="0.3">
      <c r="D468" s="83"/>
      <c r="E468" s="83" t="s">
        <v>376</v>
      </c>
      <c r="F468" s="98">
        <f>F232+F233+F234+F235+F236</f>
        <v>6.8087999999999997</v>
      </c>
      <c r="G468" s="98">
        <f t="shared" ref="G468:H468" si="1">G232+G233+G234+G235+G236</f>
        <v>2585</v>
      </c>
      <c r="H468" s="98">
        <f t="shared" si="1"/>
        <v>17118.659449999999</v>
      </c>
    </row>
    <row r="469" spans="2:12" hidden="1" x14ac:dyDescent="0.3">
      <c r="D469" s="99" t="s">
        <v>372</v>
      </c>
      <c r="E469" s="99"/>
      <c r="F469" s="99"/>
      <c r="G469" s="64" t="s">
        <v>373</v>
      </c>
      <c r="H469" s="64"/>
      <c r="I469" s="64"/>
      <c r="J469" s="64" t="s">
        <v>374</v>
      </c>
      <c r="K469" s="64"/>
      <c r="L469" s="64"/>
    </row>
    <row r="470" spans="2:12" hidden="1" x14ac:dyDescent="0.3">
      <c r="B470" s="57" t="s">
        <v>19</v>
      </c>
      <c r="C470" s="46" t="s">
        <v>48</v>
      </c>
      <c r="D470" s="83">
        <v>2017</v>
      </c>
      <c r="E470" s="83">
        <v>2018</v>
      </c>
      <c r="F470" s="83">
        <v>2019</v>
      </c>
      <c r="G470" s="83">
        <f>D470</f>
        <v>2017</v>
      </c>
      <c r="H470" s="83">
        <f t="shared" ref="H470:I470" si="2">E470</f>
        <v>2018</v>
      </c>
      <c r="I470" s="56">
        <f t="shared" si="2"/>
        <v>2019</v>
      </c>
      <c r="J470" s="1">
        <f>G470</f>
        <v>2017</v>
      </c>
      <c r="K470" s="46">
        <f t="shared" ref="K470:L470" si="3">H470</f>
        <v>2018</v>
      </c>
      <c r="L470" s="46">
        <f t="shared" si="3"/>
        <v>2019</v>
      </c>
    </row>
    <row r="471" spans="2:12" hidden="1" x14ac:dyDescent="0.3">
      <c r="B471" s="57"/>
      <c r="C471" s="7" t="s">
        <v>45</v>
      </c>
      <c r="D471" s="98">
        <v>0</v>
      </c>
      <c r="E471" s="98">
        <f>H154+H155+H156</f>
        <v>155.47450000000001</v>
      </c>
      <c r="F471" s="98">
        <f>H157+H158</f>
        <v>362.92424</v>
      </c>
      <c r="G471" s="98">
        <v>0</v>
      </c>
      <c r="H471" s="98">
        <f>F154+F155+F156</f>
        <v>0.57499999999999996</v>
      </c>
      <c r="I471" s="62">
        <f>F157+F158</f>
        <v>0.37590000000000001</v>
      </c>
      <c r="J471" s="62">
        <v>0</v>
      </c>
      <c r="K471" s="62">
        <f>G154+G155+G156</f>
        <v>34</v>
      </c>
      <c r="L471" s="62">
        <f>G157+G158</f>
        <v>12</v>
      </c>
    </row>
    <row r="472" spans="2:12" hidden="1" x14ac:dyDescent="0.3">
      <c r="B472" s="57"/>
      <c r="C472" s="7" t="s">
        <v>46</v>
      </c>
      <c r="D472" s="98">
        <f>H197+H198</f>
        <v>9888.6007800000007</v>
      </c>
      <c r="E472" s="98">
        <f>H190</f>
        <v>79.857299999999995</v>
      </c>
      <c r="F472" s="98">
        <v>0</v>
      </c>
      <c r="G472" s="98">
        <f>F197+F198</f>
        <v>8.4</v>
      </c>
      <c r="H472" s="98">
        <f>F190</f>
        <v>0.125</v>
      </c>
      <c r="I472" s="62">
        <v>0</v>
      </c>
      <c r="J472" s="62">
        <f>G197+G198</f>
        <v>5200</v>
      </c>
      <c r="K472" s="62">
        <f>G190</f>
        <v>65</v>
      </c>
      <c r="L472" s="62">
        <v>0</v>
      </c>
    </row>
    <row r="473" spans="2:12" hidden="1" x14ac:dyDescent="0.3">
      <c r="B473" s="57"/>
      <c r="C473" s="47" t="s">
        <v>47</v>
      </c>
      <c r="D473" s="98">
        <v>0</v>
      </c>
      <c r="E473" s="98">
        <v>0</v>
      </c>
      <c r="F473" s="98">
        <v>0</v>
      </c>
      <c r="G473" s="98">
        <v>0</v>
      </c>
      <c r="H473" s="98">
        <v>0</v>
      </c>
      <c r="I473" s="62">
        <v>0</v>
      </c>
      <c r="J473" s="62">
        <v>0</v>
      </c>
      <c r="K473" s="62">
        <v>0</v>
      </c>
      <c r="L473" s="62">
        <v>0</v>
      </c>
    </row>
    <row r="474" spans="2:12" hidden="1" x14ac:dyDescent="0.3">
      <c r="B474" s="57" t="s">
        <v>21</v>
      </c>
      <c r="C474" s="47" t="s">
        <v>44</v>
      </c>
      <c r="D474" s="98"/>
      <c r="E474" s="98"/>
      <c r="F474" s="98"/>
      <c r="G474" s="98"/>
      <c r="H474" s="98"/>
      <c r="I474" s="62"/>
      <c r="J474" s="62"/>
      <c r="K474" s="62"/>
      <c r="L474" s="62"/>
    </row>
    <row r="475" spans="2:12" hidden="1" x14ac:dyDescent="0.3">
      <c r="B475" s="57"/>
      <c r="C475" s="7" t="s">
        <v>45</v>
      </c>
      <c r="D475" s="98"/>
      <c r="E475" s="98"/>
      <c r="F475" s="98"/>
      <c r="G475" s="98"/>
      <c r="H475" s="98"/>
      <c r="I475" s="62"/>
      <c r="J475" s="62"/>
      <c r="K475" s="62"/>
      <c r="L475" s="62"/>
    </row>
    <row r="476" spans="2:12" hidden="1" x14ac:dyDescent="0.3">
      <c r="B476" s="57"/>
      <c r="C476" s="7" t="s">
        <v>46</v>
      </c>
      <c r="D476" s="98">
        <f>H232</f>
        <v>10049.52665</v>
      </c>
      <c r="E476" s="98">
        <f>H233</f>
        <v>718.71429000000001</v>
      </c>
      <c r="F476" s="98">
        <f>H234+H235+H236</f>
        <v>6350.4185099999995</v>
      </c>
      <c r="G476" s="98">
        <f>F232</f>
        <v>4.51</v>
      </c>
      <c r="H476" s="98">
        <f>F233</f>
        <v>0.3</v>
      </c>
      <c r="I476" s="62">
        <f>F234+F235+F236</f>
        <v>1.9988000000000001</v>
      </c>
      <c r="J476" s="62">
        <f>G232</f>
        <v>300</v>
      </c>
      <c r="K476" s="62">
        <f>G233</f>
        <v>350</v>
      </c>
      <c r="L476" s="62">
        <f>G234+G235+G236</f>
        <v>1935</v>
      </c>
    </row>
    <row r="477" spans="2:12" hidden="1" x14ac:dyDescent="0.3">
      <c r="B477" s="57"/>
      <c r="C477" s="47" t="s">
        <v>47</v>
      </c>
      <c r="D477" s="98"/>
      <c r="E477" s="98"/>
      <c r="F477" s="98"/>
      <c r="G477" s="98"/>
      <c r="H477" s="98"/>
      <c r="I477" s="62"/>
      <c r="J477" s="62"/>
      <c r="K477" s="62"/>
      <c r="L477" s="62"/>
    </row>
    <row r="478" spans="2:12" hidden="1" x14ac:dyDescent="0.3">
      <c r="D478" s="98"/>
      <c r="E478" s="98"/>
      <c r="F478" s="98"/>
      <c r="G478" s="98"/>
      <c r="H478" s="98"/>
      <c r="I478" s="62"/>
      <c r="J478" s="62"/>
      <c r="K478" s="62"/>
      <c r="L478" s="62"/>
    </row>
    <row r="479" spans="2:12" hidden="1" x14ac:dyDescent="0.3">
      <c r="D479" s="98"/>
      <c r="E479" s="98"/>
      <c r="F479" s="98"/>
      <c r="G479" s="98"/>
      <c r="H479" s="98"/>
      <c r="I479" s="62"/>
      <c r="J479" s="62"/>
      <c r="K479" s="62"/>
      <c r="L479" s="62"/>
    </row>
    <row r="480" spans="2:12" hidden="1" x14ac:dyDescent="0.3"/>
    <row r="481" hidden="1" x14ac:dyDescent="0.3"/>
    <row r="482" hidden="1" x14ac:dyDescent="0.3"/>
  </sheetData>
  <mergeCells count="9">
    <mergeCell ref="D469:F469"/>
    <mergeCell ref="G469:I469"/>
    <mergeCell ref="J469:L469"/>
    <mergeCell ref="G200:G206"/>
    <mergeCell ref="B8:H8"/>
    <mergeCell ref="B9:H9"/>
    <mergeCell ref="B10:H10"/>
    <mergeCell ref="B11:H11"/>
    <mergeCell ref="B13:H13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6"/>
  <sheetViews>
    <sheetView view="pageBreakPreview" zoomScale="80" zoomScaleNormal="100" zoomScaleSheetLayoutView="80" workbookViewId="0">
      <pane xSplit="3" ySplit="17" topLeftCell="D18" activePane="bottomRight" state="frozen"/>
      <selection pane="topRight" activeCell="D1" sqref="D1"/>
      <selection pane="bottomLeft" activeCell="A18" sqref="A18"/>
      <selection pane="bottomRight" activeCell="A458" sqref="A458:XFD476"/>
    </sheetView>
  </sheetViews>
  <sheetFormatPr defaultRowHeight="16.5" outlineLevelRow="1" x14ac:dyDescent="0.3"/>
  <cols>
    <col min="1" max="1" width="5.140625" style="1" customWidth="1"/>
    <col min="2" max="2" width="6.28515625" style="1" bestFit="1" customWidth="1"/>
    <col min="3" max="3" width="55.140625" style="102" customWidth="1"/>
    <col min="4" max="4" width="12.7109375" style="102" customWidth="1"/>
    <col min="5" max="5" width="12.5703125" style="102" customWidth="1"/>
    <col min="6" max="6" width="19.140625" style="102" customWidth="1"/>
    <col min="7" max="7" width="14.28515625" style="102" customWidth="1"/>
    <col min="8" max="8" width="22.140625" style="102" customWidth="1"/>
    <col min="9" max="16384" width="9.140625" style="1"/>
  </cols>
  <sheetData>
    <row r="1" spans="2:8" x14ac:dyDescent="0.3">
      <c r="H1" s="103" t="s">
        <v>98</v>
      </c>
    </row>
    <row r="2" spans="2:8" x14ac:dyDescent="0.3">
      <c r="H2" s="103" t="s">
        <v>99</v>
      </c>
    </row>
    <row r="3" spans="2:8" x14ac:dyDescent="0.3">
      <c r="H3" s="103" t="s">
        <v>100</v>
      </c>
    </row>
    <row r="4" spans="2:8" x14ac:dyDescent="0.3">
      <c r="H4" s="103" t="s">
        <v>101</v>
      </c>
    </row>
    <row r="5" spans="2:8" x14ac:dyDescent="0.3">
      <c r="H5" s="103" t="s">
        <v>102</v>
      </c>
    </row>
    <row r="8" spans="2:8" x14ac:dyDescent="0.3">
      <c r="B8" s="65" t="s">
        <v>103</v>
      </c>
      <c r="C8" s="65"/>
      <c r="D8" s="65"/>
      <c r="E8" s="65"/>
      <c r="F8" s="65"/>
      <c r="G8" s="65"/>
      <c r="H8" s="65"/>
    </row>
    <row r="9" spans="2:8" x14ac:dyDescent="0.3">
      <c r="B9" s="65" t="s">
        <v>104</v>
      </c>
      <c r="C9" s="65"/>
      <c r="D9" s="65"/>
      <c r="E9" s="65"/>
      <c r="F9" s="65"/>
      <c r="G9" s="65"/>
      <c r="H9" s="65"/>
    </row>
    <row r="10" spans="2:8" x14ac:dyDescent="0.3">
      <c r="B10" s="65" t="s">
        <v>105</v>
      </c>
      <c r="C10" s="65"/>
      <c r="D10" s="65"/>
      <c r="E10" s="65"/>
      <c r="F10" s="65"/>
      <c r="G10" s="65"/>
      <c r="H10" s="65"/>
    </row>
    <row r="11" spans="2:8" x14ac:dyDescent="0.3">
      <c r="B11" s="65" t="s">
        <v>106</v>
      </c>
      <c r="C11" s="65"/>
      <c r="D11" s="65"/>
      <c r="E11" s="65"/>
      <c r="F11" s="65"/>
      <c r="G11" s="65"/>
      <c r="H11" s="65"/>
    </row>
    <row r="13" spans="2:8" x14ac:dyDescent="0.3">
      <c r="B13" s="66" t="s">
        <v>276</v>
      </c>
      <c r="C13" s="66"/>
      <c r="D13" s="66"/>
      <c r="E13" s="66"/>
      <c r="F13" s="66"/>
      <c r="G13" s="66"/>
      <c r="H13" s="66"/>
    </row>
    <row r="15" spans="2:8" ht="115.5" x14ac:dyDescent="0.3">
      <c r="B15" s="33" t="s">
        <v>107</v>
      </c>
      <c r="C15" s="84" t="s">
        <v>108</v>
      </c>
      <c r="D15" s="84" t="s">
        <v>10</v>
      </c>
      <c r="E15" s="84" t="s">
        <v>11</v>
      </c>
      <c r="F15" s="84" t="s">
        <v>109</v>
      </c>
      <c r="G15" s="84" t="s">
        <v>110</v>
      </c>
      <c r="H15" s="84" t="s">
        <v>111</v>
      </c>
    </row>
    <row r="16" spans="2:8" x14ac:dyDescent="0.3">
      <c r="B16" s="34">
        <v>1</v>
      </c>
      <c r="C16" s="85">
        <v>2</v>
      </c>
      <c r="D16" s="85">
        <v>3</v>
      </c>
      <c r="E16" s="85">
        <v>4</v>
      </c>
      <c r="F16" s="85">
        <v>5</v>
      </c>
      <c r="G16" s="85">
        <v>6</v>
      </c>
      <c r="H16" s="85">
        <v>7</v>
      </c>
    </row>
    <row r="17" spans="2:8" ht="18" x14ac:dyDescent="0.3">
      <c r="B17" s="35" t="s">
        <v>112</v>
      </c>
      <c r="C17" s="104" t="s">
        <v>0</v>
      </c>
      <c r="D17" s="86" t="s">
        <v>79</v>
      </c>
      <c r="E17" s="86" t="s">
        <v>79</v>
      </c>
      <c r="F17" s="86" t="s">
        <v>79</v>
      </c>
      <c r="G17" s="86" t="s">
        <v>79</v>
      </c>
      <c r="H17" s="86" t="s">
        <v>79</v>
      </c>
    </row>
    <row r="18" spans="2:8" ht="33" x14ac:dyDescent="0.3">
      <c r="B18" s="33" t="s">
        <v>113</v>
      </c>
      <c r="C18" s="105" t="s">
        <v>114</v>
      </c>
      <c r="D18" s="84" t="s">
        <v>79</v>
      </c>
      <c r="E18" s="84" t="s">
        <v>79</v>
      </c>
      <c r="F18" s="84" t="s">
        <v>79</v>
      </c>
      <c r="G18" s="84" t="s">
        <v>79</v>
      </c>
      <c r="H18" s="84" t="s">
        <v>79</v>
      </c>
    </row>
    <row r="19" spans="2:8" hidden="1" outlineLevel="1" x14ac:dyDescent="0.3">
      <c r="B19" s="33"/>
      <c r="C19" s="106" t="s">
        <v>4</v>
      </c>
      <c r="D19" s="84"/>
      <c r="E19" s="84"/>
      <c r="F19" s="84"/>
      <c r="G19" s="84"/>
      <c r="H19" s="84"/>
    </row>
    <row r="20" spans="2:8" hidden="1" outlineLevel="1" x14ac:dyDescent="0.3">
      <c r="B20" s="33"/>
      <c r="C20" s="106" t="s">
        <v>3</v>
      </c>
      <c r="D20" s="84"/>
      <c r="E20" s="84"/>
      <c r="F20" s="84"/>
      <c r="G20" s="84"/>
      <c r="H20" s="84"/>
    </row>
    <row r="21" spans="2:8" hidden="1" outlineLevel="1" x14ac:dyDescent="0.3">
      <c r="B21" s="33"/>
      <c r="C21" s="106" t="s">
        <v>5</v>
      </c>
      <c r="D21" s="107"/>
      <c r="E21" s="107"/>
      <c r="F21" s="107"/>
      <c r="G21" s="107"/>
      <c r="H21" s="107"/>
    </row>
    <row r="22" spans="2:8" hidden="1" outlineLevel="1" x14ac:dyDescent="0.3">
      <c r="B22" s="33"/>
      <c r="C22" s="106" t="s">
        <v>6</v>
      </c>
      <c r="D22" s="107"/>
      <c r="E22" s="107"/>
      <c r="F22" s="107"/>
      <c r="G22" s="107"/>
      <c r="H22" s="107"/>
    </row>
    <row r="23" spans="2:8" hidden="1" outlineLevel="1" x14ac:dyDescent="0.3">
      <c r="B23" s="33"/>
      <c r="C23" s="106" t="s">
        <v>7</v>
      </c>
      <c r="D23" s="84"/>
      <c r="E23" s="84"/>
      <c r="F23" s="84"/>
      <c r="G23" s="84"/>
      <c r="H23" s="84"/>
    </row>
    <row r="24" spans="2:8" hidden="1" outlineLevel="1" x14ac:dyDescent="0.3">
      <c r="B24" s="33"/>
      <c r="C24" s="106" t="s">
        <v>8</v>
      </c>
      <c r="D24" s="84"/>
      <c r="E24" s="84"/>
      <c r="F24" s="84"/>
      <c r="G24" s="84"/>
      <c r="H24" s="84"/>
    </row>
    <row r="25" spans="2:8" ht="33" collapsed="1" x14ac:dyDescent="0.3">
      <c r="B25" s="33" t="s">
        <v>115</v>
      </c>
      <c r="C25" s="105" t="s">
        <v>116</v>
      </c>
      <c r="D25" s="84" t="s">
        <v>79</v>
      </c>
      <c r="E25" s="84" t="s">
        <v>79</v>
      </c>
      <c r="F25" s="84" t="s">
        <v>79</v>
      </c>
      <c r="G25" s="84" t="s">
        <v>79</v>
      </c>
      <c r="H25" s="84" t="s">
        <v>79</v>
      </c>
    </row>
    <row r="26" spans="2:8" hidden="1" outlineLevel="1" x14ac:dyDescent="0.3">
      <c r="B26" s="33"/>
      <c r="C26" s="106" t="s">
        <v>4</v>
      </c>
      <c r="D26" s="84"/>
      <c r="E26" s="84"/>
      <c r="F26" s="84"/>
      <c r="G26" s="84"/>
      <c r="H26" s="84"/>
    </row>
    <row r="27" spans="2:8" hidden="1" outlineLevel="1" x14ac:dyDescent="0.3">
      <c r="B27" s="33"/>
      <c r="C27" s="106" t="s">
        <v>3</v>
      </c>
      <c r="D27" s="107"/>
      <c r="E27" s="107"/>
      <c r="F27" s="107"/>
      <c r="G27" s="107"/>
      <c r="H27" s="107"/>
    </row>
    <row r="28" spans="2:8" hidden="1" outlineLevel="1" x14ac:dyDescent="0.3">
      <c r="B28" s="33"/>
      <c r="C28" s="106" t="s">
        <v>5</v>
      </c>
      <c r="D28" s="107"/>
      <c r="E28" s="107"/>
      <c r="F28" s="107"/>
      <c r="G28" s="107"/>
      <c r="H28" s="107"/>
    </row>
    <row r="29" spans="2:8" hidden="1" outlineLevel="1" x14ac:dyDescent="0.3">
      <c r="B29" s="33"/>
      <c r="C29" s="106" t="s">
        <v>6</v>
      </c>
      <c r="D29" s="84"/>
      <c r="E29" s="84"/>
      <c r="F29" s="84"/>
      <c r="G29" s="84"/>
      <c r="H29" s="84"/>
    </row>
    <row r="30" spans="2:8" hidden="1" outlineLevel="1" x14ac:dyDescent="0.3">
      <c r="B30" s="33"/>
      <c r="C30" s="106" t="s">
        <v>7</v>
      </c>
      <c r="D30" s="84"/>
      <c r="E30" s="84"/>
      <c r="F30" s="84"/>
      <c r="G30" s="84"/>
      <c r="H30" s="84"/>
    </row>
    <row r="31" spans="2:8" hidden="1" outlineLevel="1" x14ac:dyDescent="0.3">
      <c r="B31" s="33"/>
      <c r="C31" s="106" t="s">
        <v>8</v>
      </c>
      <c r="D31" s="107"/>
      <c r="E31" s="107"/>
      <c r="F31" s="107"/>
      <c r="G31" s="107"/>
      <c r="H31" s="107"/>
    </row>
    <row r="32" spans="2:8" ht="33" collapsed="1" x14ac:dyDescent="0.3">
      <c r="B32" s="33" t="s">
        <v>117</v>
      </c>
      <c r="C32" s="105" t="s">
        <v>118</v>
      </c>
      <c r="D32" s="84" t="s">
        <v>79</v>
      </c>
      <c r="E32" s="84" t="s">
        <v>79</v>
      </c>
      <c r="F32" s="84" t="s">
        <v>79</v>
      </c>
      <c r="G32" s="84" t="s">
        <v>79</v>
      </c>
      <c r="H32" s="84" t="s">
        <v>79</v>
      </c>
    </row>
    <row r="33" spans="2:8" hidden="1" outlineLevel="1" x14ac:dyDescent="0.3">
      <c r="B33" s="33"/>
      <c r="C33" s="106" t="s">
        <v>4</v>
      </c>
      <c r="D33" s="84"/>
      <c r="E33" s="84"/>
      <c r="F33" s="84"/>
      <c r="G33" s="84"/>
      <c r="H33" s="84"/>
    </row>
    <row r="34" spans="2:8" hidden="1" outlineLevel="1" x14ac:dyDescent="0.3">
      <c r="B34" s="33"/>
      <c r="C34" s="106" t="s">
        <v>3</v>
      </c>
      <c r="D34" s="84"/>
      <c r="E34" s="84"/>
      <c r="F34" s="84"/>
      <c r="G34" s="84"/>
      <c r="H34" s="84"/>
    </row>
    <row r="35" spans="2:8" hidden="1" outlineLevel="1" x14ac:dyDescent="0.3">
      <c r="B35" s="33"/>
      <c r="C35" s="106" t="s">
        <v>5</v>
      </c>
      <c r="D35" s="84"/>
      <c r="E35" s="84"/>
      <c r="F35" s="84"/>
      <c r="G35" s="84"/>
      <c r="H35" s="84"/>
    </row>
    <row r="36" spans="2:8" hidden="1" outlineLevel="1" x14ac:dyDescent="0.3">
      <c r="B36" s="33"/>
      <c r="C36" s="106" t="s">
        <v>6</v>
      </c>
      <c r="D36" s="107"/>
      <c r="E36" s="107"/>
      <c r="F36" s="107"/>
      <c r="G36" s="107"/>
      <c r="H36" s="107"/>
    </row>
    <row r="37" spans="2:8" hidden="1" outlineLevel="1" x14ac:dyDescent="0.3">
      <c r="B37" s="33"/>
      <c r="C37" s="106" t="s">
        <v>7</v>
      </c>
      <c r="D37" s="107"/>
      <c r="E37" s="107"/>
      <c r="F37" s="107"/>
      <c r="G37" s="107"/>
      <c r="H37" s="107"/>
    </row>
    <row r="38" spans="2:8" hidden="1" outlineLevel="1" x14ac:dyDescent="0.3">
      <c r="B38" s="33"/>
      <c r="C38" s="106" t="s">
        <v>8</v>
      </c>
      <c r="D38" s="84"/>
      <c r="E38" s="84"/>
      <c r="F38" s="84"/>
      <c r="G38" s="84"/>
      <c r="H38" s="84"/>
    </row>
    <row r="39" spans="2:8" ht="33" collapsed="1" x14ac:dyDescent="0.3">
      <c r="B39" s="33" t="s">
        <v>119</v>
      </c>
      <c r="C39" s="105" t="s">
        <v>120</v>
      </c>
      <c r="D39" s="84" t="s">
        <v>79</v>
      </c>
      <c r="E39" s="84" t="s">
        <v>79</v>
      </c>
      <c r="F39" s="84" t="s">
        <v>79</v>
      </c>
      <c r="G39" s="84" t="s">
        <v>79</v>
      </c>
      <c r="H39" s="84" t="s">
        <v>79</v>
      </c>
    </row>
    <row r="40" spans="2:8" hidden="1" outlineLevel="1" x14ac:dyDescent="0.3">
      <c r="B40" s="33"/>
      <c r="C40" s="106" t="s">
        <v>4</v>
      </c>
      <c r="D40" s="84"/>
      <c r="E40" s="84"/>
      <c r="F40" s="84"/>
      <c r="G40" s="84"/>
      <c r="H40" s="84"/>
    </row>
    <row r="41" spans="2:8" hidden="1" outlineLevel="1" x14ac:dyDescent="0.3">
      <c r="B41" s="33"/>
      <c r="C41" s="106" t="s">
        <v>3</v>
      </c>
      <c r="D41" s="107"/>
      <c r="E41" s="107"/>
      <c r="F41" s="107"/>
      <c r="G41" s="107"/>
      <c r="H41" s="107"/>
    </row>
    <row r="42" spans="2:8" hidden="1" outlineLevel="1" x14ac:dyDescent="0.3">
      <c r="B42" s="33"/>
      <c r="C42" s="106" t="s">
        <v>5</v>
      </c>
      <c r="D42" s="107"/>
      <c r="E42" s="107"/>
      <c r="F42" s="107"/>
      <c r="G42" s="107"/>
      <c r="H42" s="107"/>
    </row>
    <row r="43" spans="2:8" hidden="1" outlineLevel="1" x14ac:dyDescent="0.3">
      <c r="B43" s="33"/>
      <c r="C43" s="106" t="s">
        <v>6</v>
      </c>
      <c r="D43" s="84"/>
      <c r="E43" s="84"/>
      <c r="F43" s="84"/>
      <c r="G43" s="84"/>
      <c r="H43" s="84"/>
    </row>
    <row r="44" spans="2:8" hidden="1" outlineLevel="1" x14ac:dyDescent="0.3">
      <c r="B44" s="33"/>
      <c r="C44" s="106" t="s">
        <v>7</v>
      </c>
      <c r="D44" s="107"/>
      <c r="E44" s="107"/>
      <c r="F44" s="107"/>
      <c r="G44" s="107"/>
      <c r="H44" s="107"/>
    </row>
    <row r="45" spans="2:8" hidden="1" outlineLevel="1" x14ac:dyDescent="0.3">
      <c r="B45" s="33"/>
      <c r="C45" s="106" t="s">
        <v>8</v>
      </c>
      <c r="D45" s="107"/>
      <c r="E45" s="107"/>
      <c r="F45" s="107"/>
      <c r="G45" s="107"/>
      <c r="H45" s="107"/>
    </row>
    <row r="46" spans="2:8" ht="33" collapsed="1" x14ac:dyDescent="0.3">
      <c r="B46" s="33" t="s">
        <v>121</v>
      </c>
      <c r="C46" s="108" t="s">
        <v>122</v>
      </c>
      <c r="D46" s="84" t="s">
        <v>79</v>
      </c>
      <c r="E46" s="84" t="s">
        <v>79</v>
      </c>
      <c r="F46" s="84" t="s">
        <v>79</v>
      </c>
      <c r="G46" s="84" t="s">
        <v>79</v>
      </c>
      <c r="H46" s="84" t="s">
        <v>79</v>
      </c>
    </row>
    <row r="47" spans="2:8" hidden="1" outlineLevel="1" x14ac:dyDescent="0.3">
      <c r="B47" s="40"/>
      <c r="C47" s="106" t="s">
        <v>4</v>
      </c>
      <c r="D47" s="107"/>
      <c r="E47" s="107"/>
      <c r="F47" s="107"/>
      <c r="G47" s="107"/>
      <c r="H47" s="107"/>
    </row>
    <row r="48" spans="2:8" hidden="1" outlineLevel="1" x14ac:dyDescent="0.3">
      <c r="B48" s="40"/>
      <c r="C48" s="106" t="s">
        <v>3</v>
      </c>
      <c r="D48" s="107"/>
      <c r="E48" s="107"/>
      <c r="F48" s="107"/>
      <c r="G48" s="107"/>
      <c r="H48" s="107"/>
    </row>
    <row r="49" spans="2:8" hidden="1" outlineLevel="1" x14ac:dyDescent="0.3">
      <c r="B49" s="40"/>
      <c r="C49" s="106" t="s">
        <v>5</v>
      </c>
      <c r="D49" s="107"/>
      <c r="E49" s="107"/>
      <c r="F49" s="107"/>
      <c r="G49" s="107"/>
      <c r="H49" s="107"/>
    </row>
    <row r="50" spans="2:8" hidden="1" outlineLevel="1" x14ac:dyDescent="0.3">
      <c r="B50" s="40"/>
      <c r="C50" s="106" t="s">
        <v>6</v>
      </c>
      <c r="D50" s="107"/>
      <c r="E50" s="107"/>
      <c r="F50" s="107"/>
      <c r="G50" s="107"/>
      <c r="H50" s="107"/>
    </row>
    <row r="51" spans="2:8" hidden="1" outlineLevel="1" x14ac:dyDescent="0.3">
      <c r="B51" s="40"/>
      <c r="C51" s="106" t="s">
        <v>7</v>
      </c>
      <c r="D51" s="107"/>
      <c r="E51" s="107"/>
      <c r="F51" s="107"/>
      <c r="G51" s="107"/>
      <c r="H51" s="107"/>
    </row>
    <row r="52" spans="2:8" hidden="1" outlineLevel="1" x14ac:dyDescent="0.3">
      <c r="B52" s="32"/>
      <c r="C52" s="106" t="s">
        <v>8</v>
      </c>
      <c r="D52" s="107"/>
      <c r="E52" s="107"/>
      <c r="F52" s="107"/>
      <c r="G52" s="107"/>
      <c r="H52" s="107"/>
    </row>
    <row r="53" spans="2:8" ht="33" collapsed="1" x14ac:dyDescent="0.3">
      <c r="B53" s="33" t="s">
        <v>123</v>
      </c>
      <c r="C53" s="109" t="s">
        <v>124</v>
      </c>
      <c r="D53" s="84" t="s">
        <v>79</v>
      </c>
      <c r="E53" s="84" t="s">
        <v>79</v>
      </c>
      <c r="F53" s="84" t="s">
        <v>79</v>
      </c>
      <c r="G53" s="84" t="s">
        <v>79</v>
      </c>
      <c r="H53" s="84" t="s">
        <v>79</v>
      </c>
    </row>
    <row r="54" spans="2:8" hidden="1" outlineLevel="1" x14ac:dyDescent="0.3">
      <c r="B54" s="6"/>
      <c r="C54" s="106" t="s">
        <v>4</v>
      </c>
      <c r="D54" s="110"/>
      <c r="E54" s="110"/>
      <c r="F54" s="110"/>
      <c r="G54" s="110"/>
      <c r="H54" s="110"/>
    </row>
    <row r="55" spans="2:8" hidden="1" outlineLevel="1" x14ac:dyDescent="0.3">
      <c r="B55" s="6"/>
      <c r="C55" s="106" t="s">
        <v>3</v>
      </c>
      <c r="D55" s="110"/>
      <c r="E55" s="110"/>
      <c r="F55" s="110"/>
      <c r="G55" s="110"/>
      <c r="H55" s="110"/>
    </row>
    <row r="56" spans="2:8" hidden="1" outlineLevel="1" x14ac:dyDescent="0.3">
      <c r="B56" s="6"/>
      <c r="C56" s="106" t="s">
        <v>5</v>
      </c>
      <c r="D56" s="110"/>
      <c r="E56" s="110"/>
      <c r="F56" s="110"/>
      <c r="G56" s="110"/>
      <c r="H56" s="110"/>
    </row>
    <row r="57" spans="2:8" hidden="1" outlineLevel="1" x14ac:dyDescent="0.3">
      <c r="B57" s="6"/>
      <c r="C57" s="106" t="s">
        <v>6</v>
      </c>
      <c r="D57" s="110"/>
      <c r="E57" s="110"/>
      <c r="F57" s="110"/>
      <c r="G57" s="110"/>
      <c r="H57" s="110"/>
    </row>
    <row r="58" spans="2:8" hidden="1" outlineLevel="1" x14ac:dyDescent="0.3">
      <c r="B58" s="6"/>
      <c r="C58" s="106" t="s">
        <v>7</v>
      </c>
      <c r="D58" s="110"/>
      <c r="E58" s="110"/>
      <c r="F58" s="110"/>
      <c r="G58" s="110"/>
      <c r="H58" s="110"/>
    </row>
    <row r="59" spans="2:8" hidden="1" outlineLevel="1" x14ac:dyDescent="0.3">
      <c r="B59" s="6"/>
      <c r="C59" s="106" t="s">
        <v>8</v>
      </c>
      <c r="D59" s="110"/>
      <c r="E59" s="110"/>
      <c r="F59" s="110"/>
      <c r="G59" s="110"/>
      <c r="H59" s="110"/>
    </row>
    <row r="60" spans="2:8" ht="34.5" customHeight="1" collapsed="1" x14ac:dyDescent="0.3">
      <c r="B60" s="33" t="s">
        <v>125</v>
      </c>
      <c r="C60" s="109" t="s">
        <v>126</v>
      </c>
      <c r="D60" s="84" t="s">
        <v>79</v>
      </c>
      <c r="E60" s="84" t="s">
        <v>79</v>
      </c>
      <c r="F60" s="84" t="s">
        <v>79</v>
      </c>
      <c r="G60" s="84" t="s">
        <v>79</v>
      </c>
      <c r="H60" s="84" t="s">
        <v>79</v>
      </c>
    </row>
    <row r="61" spans="2:8" hidden="1" outlineLevel="1" x14ac:dyDescent="0.3">
      <c r="B61" s="6"/>
      <c r="C61" s="106" t="s">
        <v>4</v>
      </c>
      <c r="D61" s="110"/>
      <c r="E61" s="110"/>
      <c r="F61" s="110"/>
      <c r="G61" s="110"/>
      <c r="H61" s="110"/>
    </row>
    <row r="62" spans="2:8" hidden="1" outlineLevel="1" x14ac:dyDescent="0.3">
      <c r="B62" s="6"/>
      <c r="C62" s="106" t="s">
        <v>3</v>
      </c>
      <c r="D62" s="110"/>
      <c r="E62" s="110"/>
      <c r="F62" s="110"/>
      <c r="G62" s="110"/>
      <c r="H62" s="110"/>
    </row>
    <row r="63" spans="2:8" hidden="1" outlineLevel="1" x14ac:dyDescent="0.3">
      <c r="B63" s="6"/>
      <c r="C63" s="106" t="s">
        <v>5</v>
      </c>
      <c r="D63" s="110"/>
      <c r="E63" s="110"/>
      <c r="F63" s="110"/>
      <c r="G63" s="110"/>
      <c r="H63" s="110"/>
    </row>
    <row r="64" spans="2:8" hidden="1" outlineLevel="1" x14ac:dyDescent="0.3">
      <c r="B64" s="6"/>
      <c r="C64" s="106" t="s">
        <v>6</v>
      </c>
      <c r="D64" s="110"/>
      <c r="E64" s="110"/>
      <c r="F64" s="110"/>
      <c r="G64" s="110"/>
      <c r="H64" s="110"/>
    </row>
    <row r="65" spans="2:8" hidden="1" outlineLevel="1" x14ac:dyDescent="0.3">
      <c r="B65" s="6"/>
      <c r="C65" s="106" t="s">
        <v>7</v>
      </c>
      <c r="D65" s="110"/>
      <c r="E65" s="110"/>
      <c r="F65" s="110"/>
      <c r="G65" s="110"/>
      <c r="H65" s="110"/>
    </row>
    <row r="66" spans="2:8" hidden="1" outlineLevel="1" x14ac:dyDescent="0.3">
      <c r="B66" s="6"/>
      <c r="C66" s="106" t="s">
        <v>8</v>
      </c>
      <c r="D66" s="110"/>
      <c r="E66" s="110"/>
      <c r="F66" s="110"/>
      <c r="G66" s="110"/>
      <c r="H66" s="110"/>
    </row>
    <row r="67" spans="2:8" ht="28.5" customHeight="1" collapsed="1" x14ac:dyDescent="0.3">
      <c r="B67" s="33" t="s">
        <v>127</v>
      </c>
      <c r="C67" s="109" t="s">
        <v>128</v>
      </c>
      <c r="D67" s="84" t="s">
        <v>79</v>
      </c>
      <c r="E67" s="84" t="s">
        <v>79</v>
      </c>
      <c r="F67" s="84" t="s">
        <v>79</v>
      </c>
      <c r="G67" s="84" t="s">
        <v>79</v>
      </c>
      <c r="H67" s="84" t="s">
        <v>79</v>
      </c>
    </row>
    <row r="68" spans="2:8" hidden="1" outlineLevel="1" x14ac:dyDescent="0.3">
      <c r="B68" s="6"/>
      <c r="C68" s="106" t="s">
        <v>4</v>
      </c>
      <c r="D68" s="110"/>
      <c r="E68" s="110"/>
      <c r="F68" s="110"/>
      <c r="G68" s="110"/>
      <c r="H68" s="110"/>
    </row>
    <row r="69" spans="2:8" hidden="1" outlineLevel="1" x14ac:dyDescent="0.3">
      <c r="B69" s="6"/>
      <c r="C69" s="106" t="s">
        <v>3</v>
      </c>
      <c r="D69" s="110"/>
      <c r="E69" s="110"/>
      <c r="F69" s="110"/>
      <c r="G69" s="110"/>
      <c r="H69" s="110"/>
    </row>
    <row r="70" spans="2:8" hidden="1" outlineLevel="1" x14ac:dyDescent="0.3">
      <c r="B70" s="6"/>
      <c r="C70" s="106" t="s">
        <v>5</v>
      </c>
      <c r="D70" s="110"/>
      <c r="E70" s="110"/>
      <c r="F70" s="110"/>
      <c r="G70" s="110"/>
      <c r="H70" s="110"/>
    </row>
    <row r="71" spans="2:8" hidden="1" outlineLevel="1" x14ac:dyDescent="0.3">
      <c r="B71" s="6"/>
      <c r="C71" s="106" t="s">
        <v>6</v>
      </c>
      <c r="D71" s="110"/>
      <c r="E71" s="110"/>
      <c r="F71" s="110"/>
      <c r="G71" s="110"/>
      <c r="H71" s="110"/>
    </row>
    <row r="72" spans="2:8" hidden="1" outlineLevel="1" x14ac:dyDescent="0.3">
      <c r="B72" s="6"/>
      <c r="C72" s="106" t="s">
        <v>7</v>
      </c>
      <c r="D72" s="110"/>
      <c r="E72" s="110"/>
      <c r="F72" s="110"/>
      <c r="G72" s="110"/>
      <c r="H72" s="110"/>
    </row>
    <row r="73" spans="2:8" hidden="1" outlineLevel="1" x14ac:dyDescent="0.3">
      <c r="B73" s="6"/>
      <c r="C73" s="106" t="s">
        <v>8</v>
      </c>
      <c r="D73" s="110"/>
      <c r="E73" s="110"/>
      <c r="F73" s="110"/>
      <c r="G73" s="110"/>
      <c r="H73" s="110"/>
    </row>
    <row r="74" spans="2:8" ht="28.5" customHeight="1" collapsed="1" x14ac:dyDescent="0.3">
      <c r="B74" s="33" t="s">
        <v>129</v>
      </c>
      <c r="C74" s="109" t="s">
        <v>130</v>
      </c>
      <c r="D74" s="84" t="s">
        <v>79</v>
      </c>
      <c r="E74" s="84" t="s">
        <v>79</v>
      </c>
      <c r="F74" s="84" t="s">
        <v>79</v>
      </c>
      <c r="G74" s="84" t="s">
        <v>79</v>
      </c>
      <c r="H74" s="84" t="s">
        <v>79</v>
      </c>
    </row>
    <row r="75" spans="2:8" hidden="1" outlineLevel="1" x14ac:dyDescent="0.3">
      <c r="B75" s="6"/>
      <c r="C75" s="106" t="s">
        <v>4</v>
      </c>
      <c r="D75" s="110"/>
      <c r="E75" s="110"/>
      <c r="F75" s="110"/>
      <c r="G75" s="110"/>
      <c r="H75" s="110"/>
    </row>
    <row r="76" spans="2:8" hidden="1" outlineLevel="1" x14ac:dyDescent="0.3">
      <c r="B76" s="6"/>
      <c r="C76" s="106" t="s">
        <v>3</v>
      </c>
      <c r="D76" s="110"/>
      <c r="E76" s="110"/>
      <c r="F76" s="110"/>
      <c r="G76" s="110"/>
      <c r="H76" s="110"/>
    </row>
    <row r="77" spans="2:8" hidden="1" outlineLevel="1" x14ac:dyDescent="0.3">
      <c r="B77" s="6"/>
      <c r="C77" s="106" t="s">
        <v>5</v>
      </c>
      <c r="D77" s="110"/>
      <c r="E77" s="110"/>
      <c r="F77" s="110"/>
      <c r="G77" s="110"/>
      <c r="H77" s="110"/>
    </row>
    <row r="78" spans="2:8" hidden="1" outlineLevel="1" x14ac:dyDescent="0.3">
      <c r="B78" s="6"/>
      <c r="C78" s="106" t="s">
        <v>6</v>
      </c>
      <c r="D78" s="110"/>
      <c r="E78" s="110"/>
      <c r="F78" s="110"/>
      <c r="G78" s="110"/>
      <c r="H78" s="110"/>
    </row>
    <row r="79" spans="2:8" hidden="1" outlineLevel="1" x14ac:dyDescent="0.3">
      <c r="B79" s="6"/>
      <c r="C79" s="106" t="s">
        <v>7</v>
      </c>
      <c r="D79" s="110"/>
      <c r="E79" s="110"/>
      <c r="F79" s="110"/>
      <c r="G79" s="110"/>
      <c r="H79" s="110"/>
    </row>
    <row r="80" spans="2:8" hidden="1" outlineLevel="1" x14ac:dyDescent="0.3">
      <c r="B80" s="6"/>
      <c r="C80" s="106" t="s">
        <v>8</v>
      </c>
      <c r="D80" s="110"/>
      <c r="E80" s="110"/>
      <c r="F80" s="110"/>
      <c r="G80" s="110"/>
      <c r="H80" s="110"/>
    </row>
    <row r="81" spans="2:8" ht="28.5" customHeight="1" collapsed="1" x14ac:dyDescent="0.3">
      <c r="B81" s="33" t="s">
        <v>131</v>
      </c>
      <c r="C81" s="109" t="s">
        <v>132</v>
      </c>
      <c r="D81" s="84" t="s">
        <v>79</v>
      </c>
      <c r="E81" s="84" t="s">
        <v>79</v>
      </c>
      <c r="F81" s="84" t="s">
        <v>79</v>
      </c>
      <c r="G81" s="84" t="s">
        <v>79</v>
      </c>
      <c r="H81" s="84" t="s">
        <v>79</v>
      </c>
    </row>
    <row r="82" spans="2:8" hidden="1" outlineLevel="1" x14ac:dyDescent="0.3">
      <c r="B82" s="6"/>
      <c r="C82" s="106" t="s">
        <v>4</v>
      </c>
      <c r="D82" s="110"/>
      <c r="E82" s="110"/>
      <c r="F82" s="110"/>
      <c r="G82" s="110"/>
      <c r="H82" s="110"/>
    </row>
    <row r="83" spans="2:8" hidden="1" outlineLevel="1" x14ac:dyDescent="0.3">
      <c r="B83" s="6"/>
      <c r="C83" s="106" t="s">
        <v>3</v>
      </c>
      <c r="D83" s="110"/>
      <c r="E83" s="110"/>
      <c r="F83" s="110"/>
      <c r="G83" s="110"/>
      <c r="H83" s="110"/>
    </row>
    <row r="84" spans="2:8" hidden="1" outlineLevel="1" x14ac:dyDescent="0.3">
      <c r="B84" s="6"/>
      <c r="C84" s="106" t="s">
        <v>5</v>
      </c>
      <c r="D84" s="110"/>
      <c r="E84" s="110"/>
      <c r="F84" s="110"/>
      <c r="G84" s="110"/>
      <c r="H84" s="110"/>
    </row>
    <row r="85" spans="2:8" hidden="1" outlineLevel="1" x14ac:dyDescent="0.3">
      <c r="B85" s="6"/>
      <c r="C85" s="106" t="s">
        <v>6</v>
      </c>
      <c r="D85" s="110"/>
      <c r="E85" s="110"/>
      <c r="F85" s="110"/>
      <c r="G85" s="110"/>
      <c r="H85" s="110"/>
    </row>
    <row r="86" spans="2:8" hidden="1" outlineLevel="1" x14ac:dyDescent="0.3">
      <c r="B86" s="6"/>
      <c r="C86" s="106" t="s">
        <v>7</v>
      </c>
      <c r="D86" s="110"/>
      <c r="E86" s="110"/>
      <c r="F86" s="110"/>
      <c r="G86" s="110"/>
      <c r="H86" s="110"/>
    </row>
    <row r="87" spans="2:8" hidden="1" outlineLevel="1" x14ac:dyDescent="0.3">
      <c r="B87" s="6"/>
      <c r="C87" s="106" t="s">
        <v>8</v>
      </c>
      <c r="D87" s="110"/>
      <c r="E87" s="110"/>
      <c r="F87" s="110"/>
      <c r="G87" s="110"/>
      <c r="H87" s="110"/>
    </row>
    <row r="88" spans="2:8" ht="28.5" customHeight="1" collapsed="1" x14ac:dyDescent="0.3">
      <c r="B88" s="33" t="s">
        <v>133</v>
      </c>
      <c r="C88" s="109" t="s">
        <v>134</v>
      </c>
      <c r="D88" s="84" t="s">
        <v>79</v>
      </c>
      <c r="E88" s="84" t="s">
        <v>79</v>
      </c>
      <c r="F88" s="84" t="s">
        <v>79</v>
      </c>
      <c r="G88" s="84" t="s">
        <v>79</v>
      </c>
      <c r="H88" s="84" t="s">
        <v>79</v>
      </c>
    </row>
    <row r="89" spans="2:8" hidden="1" outlineLevel="1" x14ac:dyDescent="0.3">
      <c r="B89" s="6"/>
      <c r="C89" s="106" t="s">
        <v>4</v>
      </c>
      <c r="D89" s="110"/>
      <c r="E89" s="110"/>
      <c r="F89" s="110"/>
      <c r="G89" s="110"/>
      <c r="H89" s="110"/>
    </row>
    <row r="90" spans="2:8" hidden="1" outlineLevel="1" x14ac:dyDescent="0.3">
      <c r="B90" s="6"/>
      <c r="C90" s="106" t="s">
        <v>3</v>
      </c>
      <c r="D90" s="110"/>
      <c r="E90" s="110"/>
      <c r="F90" s="110"/>
      <c r="G90" s="110"/>
      <c r="H90" s="110"/>
    </row>
    <row r="91" spans="2:8" hidden="1" outlineLevel="1" x14ac:dyDescent="0.3">
      <c r="B91" s="6"/>
      <c r="C91" s="106" t="s">
        <v>5</v>
      </c>
      <c r="D91" s="110"/>
      <c r="E91" s="110"/>
      <c r="F91" s="110"/>
      <c r="G91" s="110"/>
      <c r="H91" s="110"/>
    </row>
    <row r="92" spans="2:8" hidden="1" outlineLevel="1" x14ac:dyDescent="0.3">
      <c r="B92" s="6"/>
      <c r="C92" s="106" t="s">
        <v>6</v>
      </c>
      <c r="D92" s="110"/>
      <c r="E92" s="110"/>
      <c r="F92" s="110"/>
      <c r="G92" s="110"/>
      <c r="H92" s="110"/>
    </row>
    <row r="93" spans="2:8" hidden="1" outlineLevel="1" x14ac:dyDescent="0.3">
      <c r="B93" s="6"/>
      <c r="C93" s="106" t="s">
        <v>7</v>
      </c>
      <c r="D93" s="110"/>
      <c r="E93" s="110"/>
      <c r="F93" s="110"/>
      <c r="G93" s="110"/>
      <c r="H93" s="110"/>
    </row>
    <row r="94" spans="2:8" hidden="1" outlineLevel="1" x14ac:dyDescent="0.3">
      <c r="B94" s="6"/>
      <c r="C94" s="106" t="s">
        <v>8</v>
      </c>
      <c r="D94" s="110"/>
      <c r="E94" s="110"/>
      <c r="F94" s="110"/>
      <c r="G94" s="110"/>
      <c r="H94" s="110"/>
    </row>
    <row r="95" spans="2:8" ht="28.5" customHeight="1" collapsed="1" x14ac:dyDescent="0.3">
      <c r="B95" s="33" t="s">
        <v>135</v>
      </c>
      <c r="C95" s="109" t="s">
        <v>136</v>
      </c>
      <c r="D95" s="84" t="s">
        <v>79</v>
      </c>
      <c r="E95" s="84" t="s">
        <v>79</v>
      </c>
      <c r="F95" s="84" t="s">
        <v>79</v>
      </c>
      <c r="G95" s="84" t="s">
        <v>79</v>
      </c>
      <c r="H95" s="84" t="s">
        <v>79</v>
      </c>
    </row>
    <row r="96" spans="2:8" hidden="1" outlineLevel="1" x14ac:dyDescent="0.3">
      <c r="B96" s="6"/>
      <c r="C96" s="106" t="s">
        <v>4</v>
      </c>
      <c r="D96" s="110"/>
      <c r="E96" s="110"/>
      <c r="F96" s="110"/>
      <c r="G96" s="110"/>
      <c r="H96" s="110"/>
    </row>
    <row r="97" spans="2:8" hidden="1" outlineLevel="1" x14ac:dyDescent="0.3">
      <c r="B97" s="6"/>
      <c r="C97" s="106" t="s">
        <v>3</v>
      </c>
      <c r="D97" s="110"/>
      <c r="E97" s="110"/>
      <c r="F97" s="110"/>
      <c r="G97" s="110"/>
      <c r="H97" s="110"/>
    </row>
    <row r="98" spans="2:8" hidden="1" outlineLevel="1" x14ac:dyDescent="0.3">
      <c r="B98" s="6"/>
      <c r="C98" s="106" t="s">
        <v>5</v>
      </c>
      <c r="D98" s="110"/>
      <c r="E98" s="110"/>
      <c r="F98" s="110"/>
      <c r="G98" s="110"/>
      <c r="H98" s="110"/>
    </row>
    <row r="99" spans="2:8" hidden="1" outlineLevel="1" x14ac:dyDescent="0.3">
      <c r="B99" s="6"/>
      <c r="C99" s="106" t="s">
        <v>6</v>
      </c>
      <c r="D99" s="110"/>
      <c r="E99" s="110"/>
      <c r="F99" s="110"/>
      <c r="G99" s="110"/>
      <c r="H99" s="110"/>
    </row>
    <row r="100" spans="2:8" hidden="1" outlineLevel="1" x14ac:dyDescent="0.3">
      <c r="B100" s="6"/>
      <c r="C100" s="106" t="s">
        <v>7</v>
      </c>
      <c r="D100" s="110"/>
      <c r="E100" s="110"/>
      <c r="F100" s="110"/>
      <c r="G100" s="110"/>
      <c r="H100" s="110"/>
    </row>
    <row r="101" spans="2:8" hidden="1" outlineLevel="1" x14ac:dyDescent="0.3">
      <c r="B101" s="6"/>
      <c r="C101" s="106" t="s">
        <v>8</v>
      </c>
      <c r="D101" s="110"/>
      <c r="E101" s="110"/>
      <c r="F101" s="110"/>
      <c r="G101" s="110"/>
      <c r="H101" s="110"/>
    </row>
    <row r="102" spans="2:8" ht="28.5" customHeight="1" collapsed="1" x14ac:dyDescent="0.3">
      <c r="B102" s="33" t="s">
        <v>137</v>
      </c>
      <c r="C102" s="109" t="s">
        <v>138</v>
      </c>
      <c r="D102" s="84" t="s">
        <v>79</v>
      </c>
      <c r="E102" s="84" t="s">
        <v>79</v>
      </c>
      <c r="F102" s="84" t="s">
        <v>79</v>
      </c>
      <c r="G102" s="84" t="s">
        <v>79</v>
      </c>
      <c r="H102" s="84" t="s">
        <v>79</v>
      </c>
    </row>
    <row r="103" spans="2:8" hidden="1" outlineLevel="1" x14ac:dyDescent="0.3">
      <c r="B103" s="6"/>
      <c r="C103" s="106" t="s">
        <v>4</v>
      </c>
      <c r="D103" s="110"/>
      <c r="E103" s="110"/>
      <c r="F103" s="110"/>
      <c r="G103" s="110"/>
      <c r="H103" s="110"/>
    </row>
    <row r="104" spans="2:8" hidden="1" outlineLevel="1" x14ac:dyDescent="0.3">
      <c r="B104" s="6"/>
      <c r="C104" s="106" t="s">
        <v>3</v>
      </c>
      <c r="D104" s="110"/>
      <c r="E104" s="110"/>
      <c r="F104" s="110"/>
      <c r="G104" s="110"/>
      <c r="H104" s="110"/>
    </row>
    <row r="105" spans="2:8" hidden="1" outlineLevel="1" x14ac:dyDescent="0.3">
      <c r="B105" s="6"/>
      <c r="C105" s="106" t="s">
        <v>5</v>
      </c>
      <c r="D105" s="110"/>
      <c r="E105" s="110"/>
      <c r="F105" s="110"/>
      <c r="G105" s="110"/>
      <c r="H105" s="110"/>
    </row>
    <row r="106" spans="2:8" hidden="1" outlineLevel="1" x14ac:dyDescent="0.3">
      <c r="B106" s="6"/>
      <c r="C106" s="106" t="s">
        <v>6</v>
      </c>
      <c r="D106" s="110"/>
      <c r="E106" s="110"/>
      <c r="F106" s="110"/>
      <c r="G106" s="110"/>
      <c r="H106" s="110"/>
    </row>
    <row r="107" spans="2:8" hidden="1" outlineLevel="1" x14ac:dyDescent="0.3">
      <c r="B107" s="6"/>
      <c r="C107" s="106" t="s">
        <v>7</v>
      </c>
      <c r="D107" s="110"/>
      <c r="E107" s="110"/>
      <c r="F107" s="110"/>
      <c r="G107" s="110"/>
      <c r="H107" s="110"/>
    </row>
    <row r="108" spans="2:8" hidden="1" outlineLevel="1" x14ac:dyDescent="0.3">
      <c r="B108" s="6"/>
      <c r="C108" s="106" t="s">
        <v>8</v>
      </c>
      <c r="D108" s="110"/>
      <c r="E108" s="110"/>
      <c r="F108" s="110"/>
      <c r="G108" s="110"/>
      <c r="H108" s="110"/>
    </row>
    <row r="109" spans="2:8" ht="28.5" customHeight="1" collapsed="1" x14ac:dyDescent="0.3">
      <c r="B109" s="33" t="s">
        <v>139</v>
      </c>
      <c r="C109" s="109" t="s">
        <v>140</v>
      </c>
      <c r="D109" s="84" t="s">
        <v>79</v>
      </c>
      <c r="E109" s="84" t="s">
        <v>79</v>
      </c>
      <c r="F109" s="84" t="s">
        <v>79</v>
      </c>
      <c r="G109" s="84" t="s">
        <v>79</v>
      </c>
      <c r="H109" s="84" t="s">
        <v>79</v>
      </c>
    </row>
    <row r="110" spans="2:8" hidden="1" outlineLevel="1" x14ac:dyDescent="0.3">
      <c r="B110" s="6"/>
      <c r="C110" s="106" t="s">
        <v>4</v>
      </c>
      <c r="D110" s="110"/>
      <c r="E110" s="110"/>
      <c r="F110" s="110"/>
      <c r="G110" s="110"/>
      <c r="H110" s="110"/>
    </row>
    <row r="111" spans="2:8" hidden="1" outlineLevel="1" x14ac:dyDescent="0.3">
      <c r="B111" s="6"/>
      <c r="C111" s="106" t="s">
        <v>3</v>
      </c>
      <c r="D111" s="110"/>
      <c r="E111" s="110"/>
      <c r="F111" s="110"/>
      <c r="G111" s="110"/>
      <c r="H111" s="110"/>
    </row>
    <row r="112" spans="2:8" hidden="1" outlineLevel="1" x14ac:dyDescent="0.3">
      <c r="B112" s="6"/>
      <c r="C112" s="106" t="s">
        <v>5</v>
      </c>
      <c r="D112" s="110"/>
      <c r="E112" s="110"/>
      <c r="F112" s="110"/>
      <c r="G112" s="110"/>
      <c r="H112" s="110"/>
    </row>
    <row r="113" spans="2:8" hidden="1" outlineLevel="1" x14ac:dyDescent="0.3">
      <c r="B113" s="6"/>
      <c r="C113" s="106" t="s">
        <v>6</v>
      </c>
      <c r="D113" s="110"/>
      <c r="E113" s="110"/>
      <c r="F113" s="110"/>
      <c r="G113" s="110"/>
      <c r="H113" s="110"/>
    </row>
    <row r="114" spans="2:8" hidden="1" outlineLevel="1" x14ac:dyDescent="0.3">
      <c r="B114" s="6"/>
      <c r="C114" s="106" t="s">
        <v>7</v>
      </c>
      <c r="D114" s="110"/>
      <c r="E114" s="110"/>
      <c r="F114" s="110"/>
      <c r="G114" s="110"/>
      <c r="H114" s="110"/>
    </row>
    <row r="115" spans="2:8" hidden="1" outlineLevel="1" x14ac:dyDescent="0.3">
      <c r="B115" s="6"/>
      <c r="C115" s="106" t="s">
        <v>8</v>
      </c>
      <c r="D115" s="110"/>
      <c r="E115" s="110"/>
      <c r="F115" s="110"/>
      <c r="G115" s="110"/>
      <c r="H115" s="110"/>
    </row>
    <row r="116" spans="2:8" ht="28.5" customHeight="1" collapsed="1" x14ac:dyDescent="0.3">
      <c r="B116" s="33" t="s">
        <v>141</v>
      </c>
      <c r="C116" s="109" t="s">
        <v>142</v>
      </c>
      <c r="D116" s="84" t="s">
        <v>79</v>
      </c>
      <c r="E116" s="84" t="s">
        <v>79</v>
      </c>
      <c r="F116" s="84" t="s">
        <v>79</v>
      </c>
      <c r="G116" s="84" t="s">
        <v>79</v>
      </c>
      <c r="H116" s="84" t="s">
        <v>79</v>
      </c>
    </row>
    <row r="117" spans="2:8" hidden="1" outlineLevel="1" x14ac:dyDescent="0.3">
      <c r="B117" s="6"/>
      <c r="C117" s="106" t="s">
        <v>4</v>
      </c>
      <c r="D117" s="110"/>
      <c r="E117" s="110"/>
      <c r="F117" s="110"/>
      <c r="G117" s="110"/>
      <c r="H117" s="110"/>
    </row>
    <row r="118" spans="2:8" hidden="1" outlineLevel="1" x14ac:dyDescent="0.3">
      <c r="B118" s="6"/>
      <c r="C118" s="106" t="s">
        <v>3</v>
      </c>
      <c r="D118" s="110"/>
      <c r="E118" s="110"/>
      <c r="F118" s="110"/>
      <c r="G118" s="110"/>
      <c r="H118" s="110"/>
    </row>
    <row r="119" spans="2:8" hidden="1" outlineLevel="1" x14ac:dyDescent="0.3">
      <c r="B119" s="6"/>
      <c r="C119" s="106" t="s">
        <v>5</v>
      </c>
      <c r="D119" s="110"/>
      <c r="E119" s="110"/>
      <c r="F119" s="110"/>
      <c r="G119" s="110"/>
      <c r="H119" s="110"/>
    </row>
    <row r="120" spans="2:8" hidden="1" outlineLevel="1" x14ac:dyDescent="0.3">
      <c r="B120" s="6"/>
      <c r="C120" s="106" t="s">
        <v>6</v>
      </c>
      <c r="D120" s="110"/>
      <c r="E120" s="110"/>
      <c r="F120" s="110"/>
      <c r="G120" s="110"/>
      <c r="H120" s="110"/>
    </row>
    <row r="121" spans="2:8" hidden="1" outlineLevel="1" x14ac:dyDescent="0.3">
      <c r="B121" s="6"/>
      <c r="C121" s="106" t="s">
        <v>7</v>
      </c>
      <c r="D121" s="110"/>
      <c r="E121" s="110"/>
      <c r="F121" s="110"/>
      <c r="G121" s="110"/>
      <c r="H121" s="110"/>
    </row>
    <row r="122" spans="2:8" hidden="1" outlineLevel="1" x14ac:dyDescent="0.3">
      <c r="B122" s="6"/>
      <c r="C122" s="106" t="s">
        <v>8</v>
      </c>
      <c r="D122" s="110"/>
      <c r="E122" s="110"/>
      <c r="F122" s="110"/>
      <c r="G122" s="110"/>
      <c r="H122" s="110"/>
    </row>
    <row r="123" spans="2:8" ht="28.5" customHeight="1" collapsed="1" x14ac:dyDescent="0.3">
      <c r="B123" s="33" t="s">
        <v>143</v>
      </c>
      <c r="C123" s="109" t="s">
        <v>144</v>
      </c>
      <c r="D123" s="84" t="s">
        <v>79</v>
      </c>
      <c r="E123" s="84" t="s">
        <v>79</v>
      </c>
      <c r="F123" s="84" t="s">
        <v>79</v>
      </c>
      <c r="G123" s="84" t="s">
        <v>79</v>
      </c>
      <c r="H123" s="84" t="s">
        <v>79</v>
      </c>
    </row>
    <row r="124" spans="2:8" hidden="1" outlineLevel="1" x14ac:dyDescent="0.3">
      <c r="B124" s="6"/>
      <c r="C124" s="106" t="s">
        <v>4</v>
      </c>
      <c r="D124" s="110"/>
      <c r="E124" s="110"/>
      <c r="F124" s="110"/>
      <c r="G124" s="110"/>
      <c r="H124" s="110"/>
    </row>
    <row r="125" spans="2:8" hidden="1" outlineLevel="1" x14ac:dyDescent="0.3">
      <c r="B125" s="6"/>
      <c r="C125" s="106" t="s">
        <v>3</v>
      </c>
      <c r="D125" s="110"/>
      <c r="E125" s="110"/>
      <c r="F125" s="110"/>
      <c r="G125" s="110"/>
      <c r="H125" s="110"/>
    </row>
    <row r="126" spans="2:8" hidden="1" outlineLevel="1" x14ac:dyDescent="0.3">
      <c r="B126" s="6"/>
      <c r="C126" s="106" t="s">
        <v>5</v>
      </c>
      <c r="D126" s="110"/>
      <c r="E126" s="110"/>
      <c r="F126" s="110"/>
      <c r="G126" s="110"/>
      <c r="H126" s="110"/>
    </row>
    <row r="127" spans="2:8" hidden="1" outlineLevel="1" x14ac:dyDescent="0.3">
      <c r="B127" s="6"/>
      <c r="C127" s="106" t="s">
        <v>6</v>
      </c>
      <c r="D127" s="110"/>
      <c r="E127" s="110"/>
      <c r="F127" s="110"/>
      <c r="G127" s="110"/>
      <c r="H127" s="110"/>
    </row>
    <row r="128" spans="2:8" hidden="1" outlineLevel="1" x14ac:dyDescent="0.3">
      <c r="B128" s="6"/>
      <c r="C128" s="106" t="s">
        <v>7</v>
      </c>
      <c r="D128" s="110"/>
      <c r="E128" s="110"/>
      <c r="F128" s="110"/>
      <c r="G128" s="110"/>
      <c r="H128" s="110"/>
    </row>
    <row r="129" spans="2:8" hidden="1" outlineLevel="1" x14ac:dyDescent="0.3">
      <c r="B129" s="6"/>
      <c r="C129" s="106" t="s">
        <v>8</v>
      </c>
      <c r="D129" s="110"/>
      <c r="E129" s="110"/>
      <c r="F129" s="110"/>
      <c r="G129" s="110"/>
      <c r="H129" s="110"/>
    </row>
    <row r="130" spans="2:8" ht="28.5" customHeight="1" collapsed="1" x14ac:dyDescent="0.3">
      <c r="B130" s="33" t="s">
        <v>145</v>
      </c>
      <c r="C130" s="109" t="s">
        <v>146</v>
      </c>
      <c r="D130" s="84" t="s">
        <v>79</v>
      </c>
      <c r="E130" s="84" t="s">
        <v>79</v>
      </c>
      <c r="F130" s="84" t="s">
        <v>79</v>
      </c>
      <c r="G130" s="84" t="s">
        <v>79</v>
      </c>
      <c r="H130" s="84" t="s">
        <v>79</v>
      </c>
    </row>
    <row r="131" spans="2:8" hidden="1" outlineLevel="1" x14ac:dyDescent="0.3">
      <c r="B131" s="6"/>
      <c r="C131" s="106" t="s">
        <v>4</v>
      </c>
      <c r="D131" s="110"/>
      <c r="E131" s="110"/>
      <c r="F131" s="110"/>
      <c r="G131" s="110"/>
      <c r="H131" s="110"/>
    </row>
    <row r="132" spans="2:8" hidden="1" outlineLevel="1" x14ac:dyDescent="0.3">
      <c r="B132" s="6"/>
      <c r="C132" s="106" t="s">
        <v>3</v>
      </c>
      <c r="D132" s="110"/>
      <c r="E132" s="110"/>
      <c r="F132" s="110"/>
      <c r="G132" s="110"/>
      <c r="H132" s="110"/>
    </row>
    <row r="133" spans="2:8" hidden="1" outlineLevel="1" x14ac:dyDescent="0.3">
      <c r="B133" s="6"/>
      <c r="C133" s="106" t="s">
        <v>5</v>
      </c>
      <c r="D133" s="110"/>
      <c r="E133" s="110"/>
      <c r="F133" s="110"/>
      <c r="G133" s="110"/>
      <c r="H133" s="110"/>
    </row>
    <row r="134" spans="2:8" hidden="1" outlineLevel="1" x14ac:dyDescent="0.3">
      <c r="B134" s="6"/>
      <c r="C134" s="106" t="s">
        <v>6</v>
      </c>
      <c r="D134" s="110"/>
      <c r="E134" s="110"/>
      <c r="F134" s="110"/>
      <c r="G134" s="110"/>
      <c r="H134" s="110"/>
    </row>
    <row r="135" spans="2:8" hidden="1" outlineLevel="1" x14ac:dyDescent="0.3">
      <c r="B135" s="6"/>
      <c r="C135" s="106" t="s">
        <v>7</v>
      </c>
      <c r="D135" s="110"/>
      <c r="E135" s="110"/>
      <c r="F135" s="110"/>
      <c r="G135" s="110"/>
      <c r="H135" s="110"/>
    </row>
    <row r="136" spans="2:8" hidden="1" outlineLevel="1" x14ac:dyDescent="0.3">
      <c r="B136" s="6"/>
      <c r="C136" s="106" t="s">
        <v>8</v>
      </c>
      <c r="D136" s="110"/>
      <c r="E136" s="110"/>
      <c r="F136" s="110"/>
      <c r="G136" s="110"/>
      <c r="H136" s="110"/>
    </row>
    <row r="137" spans="2:8" ht="28.5" customHeight="1" collapsed="1" x14ac:dyDescent="0.3">
      <c r="B137" s="33" t="s">
        <v>147</v>
      </c>
      <c r="C137" s="109" t="s">
        <v>148</v>
      </c>
      <c r="D137" s="84" t="s">
        <v>79</v>
      </c>
      <c r="E137" s="84" t="s">
        <v>79</v>
      </c>
      <c r="F137" s="84" t="s">
        <v>79</v>
      </c>
      <c r="G137" s="84" t="s">
        <v>79</v>
      </c>
      <c r="H137" s="84" t="s">
        <v>79</v>
      </c>
    </row>
    <row r="138" spans="2:8" hidden="1" outlineLevel="1" x14ac:dyDescent="0.3">
      <c r="B138" s="6"/>
      <c r="C138" s="106" t="s">
        <v>4</v>
      </c>
      <c r="D138" s="110"/>
      <c r="E138" s="110"/>
      <c r="F138" s="110"/>
      <c r="G138" s="110"/>
      <c r="H138" s="110"/>
    </row>
    <row r="139" spans="2:8" hidden="1" outlineLevel="1" x14ac:dyDescent="0.3">
      <c r="B139" s="6"/>
      <c r="C139" s="106" t="s">
        <v>3</v>
      </c>
      <c r="D139" s="110"/>
      <c r="E139" s="110"/>
      <c r="F139" s="110"/>
      <c r="G139" s="110"/>
      <c r="H139" s="110"/>
    </row>
    <row r="140" spans="2:8" hidden="1" outlineLevel="1" x14ac:dyDescent="0.3">
      <c r="B140" s="6"/>
      <c r="C140" s="106" t="s">
        <v>5</v>
      </c>
      <c r="D140" s="110"/>
      <c r="E140" s="110"/>
      <c r="F140" s="110"/>
      <c r="G140" s="110"/>
      <c r="H140" s="110"/>
    </row>
    <row r="141" spans="2:8" hidden="1" outlineLevel="1" x14ac:dyDescent="0.3">
      <c r="B141" s="6"/>
      <c r="C141" s="106" t="s">
        <v>6</v>
      </c>
      <c r="D141" s="110"/>
      <c r="E141" s="110"/>
      <c r="F141" s="110"/>
      <c r="G141" s="110"/>
      <c r="H141" s="110"/>
    </row>
    <row r="142" spans="2:8" hidden="1" outlineLevel="1" x14ac:dyDescent="0.3">
      <c r="B142" s="6"/>
      <c r="C142" s="106" t="s">
        <v>7</v>
      </c>
      <c r="D142" s="110"/>
      <c r="E142" s="110"/>
      <c r="F142" s="110"/>
      <c r="G142" s="110"/>
      <c r="H142" s="110"/>
    </row>
    <row r="143" spans="2:8" hidden="1" outlineLevel="1" x14ac:dyDescent="0.3">
      <c r="B143" s="6"/>
      <c r="C143" s="106" t="s">
        <v>8</v>
      </c>
      <c r="D143" s="110"/>
      <c r="E143" s="110"/>
      <c r="F143" s="110"/>
      <c r="G143" s="110"/>
      <c r="H143" s="110"/>
    </row>
    <row r="144" spans="2:8" ht="28.5" customHeight="1" collapsed="1" x14ac:dyDescent="0.3">
      <c r="B144" s="33" t="s">
        <v>149</v>
      </c>
      <c r="C144" s="109" t="s">
        <v>150</v>
      </c>
      <c r="D144" s="84" t="s">
        <v>79</v>
      </c>
      <c r="E144" s="84" t="s">
        <v>79</v>
      </c>
      <c r="F144" s="84" t="s">
        <v>79</v>
      </c>
      <c r="G144" s="84" t="s">
        <v>79</v>
      </c>
      <c r="H144" s="84" t="s">
        <v>79</v>
      </c>
    </row>
    <row r="145" spans="2:8" hidden="1" outlineLevel="1" x14ac:dyDescent="0.3">
      <c r="B145" s="6"/>
      <c r="C145" s="106" t="s">
        <v>4</v>
      </c>
      <c r="D145" s="110"/>
      <c r="E145" s="110"/>
      <c r="F145" s="110"/>
      <c r="G145" s="110"/>
      <c r="H145" s="110"/>
    </row>
    <row r="146" spans="2:8" hidden="1" outlineLevel="1" x14ac:dyDescent="0.3">
      <c r="B146" s="6"/>
      <c r="C146" s="106" t="s">
        <v>3</v>
      </c>
      <c r="D146" s="110"/>
      <c r="E146" s="110"/>
      <c r="F146" s="110"/>
      <c r="G146" s="110"/>
      <c r="H146" s="110"/>
    </row>
    <row r="147" spans="2:8" hidden="1" outlineLevel="1" x14ac:dyDescent="0.3">
      <c r="B147" s="6"/>
      <c r="C147" s="106" t="s">
        <v>5</v>
      </c>
      <c r="D147" s="110"/>
      <c r="E147" s="110"/>
      <c r="F147" s="110"/>
      <c r="G147" s="110"/>
      <c r="H147" s="110"/>
    </row>
    <row r="148" spans="2:8" hidden="1" outlineLevel="1" x14ac:dyDescent="0.3">
      <c r="B148" s="6"/>
      <c r="C148" s="106" t="s">
        <v>6</v>
      </c>
      <c r="D148" s="110"/>
      <c r="E148" s="110"/>
      <c r="F148" s="110"/>
      <c r="G148" s="110"/>
      <c r="H148" s="110"/>
    </row>
    <row r="149" spans="2:8" hidden="1" outlineLevel="1" x14ac:dyDescent="0.3">
      <c r="B149" s="6"/>
      <c r="C149" s="106" t="s">
        <v>7</v>
      </c>
      <c r="D149" s="110"/>
      <c r="E149" s="110"/>
      <c r="F149" s="110"/>
      <c r="G149" s="110"/>
      <c r="H149" s="110"/>
    </row>
    <row r="150" spans="2:8" hidden="1" outlineLevel="1" x14ac:dyDescent="0.3">
      <c r="B150" s="6"/>
      <c r="C150" s="106" t="s">
        <v>8</v>
      </c>
      <c r="D150" s="110"/>
      <c r="E150" s="110"/>
      <c r="F150" s="110"/>
      <c r="G150" s="110"/>
      <c r="H150" s="110"/>
    </row>
    <row r="151" spans="2:8" ht="28.5" customHeight="1" collapsed="1" x14ac:dyDescent="0.3">
      <c r="B151" s="33" t="s">
        <v>151</v>
      </c>
      <c r="C151" s="109" t="s">
        <v>152</v>
      </c>
      <c r="D151" s="84" t="s">
        <v>79</v>
      </c>
      <c r="E151" s="84" t="s">
        <v>79</v>
      </c>
      <c r="F151" s="84" t="s">
        <v>79</v>
      </c>
      <c r="G151" s="84" t="s">
        <v>79</v>
      </c>
      <c r="H151" s="84" t="s">
        <v>79</v>
      </c>
    </row>
    <row r="152" spans="2:8" x14ac:dyDescent="0.3">
      <c r="B152" s="6"/>
      <c r="C152" s="106" t="s">
        <v>4</v>
      </c>
      <c r="D152" s="87"/>
      <c r="E152" s="87"/>
      <c r="F152" s="88"/>
      <c r="G152" s="87"/>
      <c r="H152" s="87"/>
    </row>
    <row r="153" spans="2:8" s="46" customFormat="1" x14ac:dyDescent="0.3">
      <c r="B153" s="47"/>
      <c r="C153" s="106" t="s">
        <v>346</v>
      </c>
      <c r="D153" s="87">
        <v>2021</v>
      </c>
      <c r="E153" s="87">
        <v>0.4</v>
      </c>
      <c r="F153" s="88">
        <v>1</v>
      </c>
      <c r="G153" s="87">
        <v>0.4</v>
      </c>
      <c r="H153" s="87">
        <v>1001.87</v>
      </c>
    </row>
    <row r="154" spans="2:8" s="46" customFormat="1" ht="31.5" x14ac:dyDescent="0.3">
      <c r="B154" s="47"/>
      <c r="C154" s="100" t="s">
        <v>316</v>
      </c>
      <c r="D154" s="51">
        <v>2018</v>
      </c>
      <c r="E154" s="51">
        <v>0.4</v>
      </c>
      <c r="F154" s="52">
        <v>0.13700000000000001</v>
      </c>
      <c r="G154" s="89">
        <v>14</v>
      </c>
      <c r="H154" s="52">
        <v>12.038110000000001</v>
      </c>
    </row>
    <row r="155" spans="2:8" s="46" customFormat="1" ht="31.5" x14ac:dyDescent="0.3">
      <c r="B155" s="47"/>
      <c r="C155" s="100" t="s">
        <v>317</v>
      </c>
      <c r="D155" s="51">
        <v>2018</v>
      </c>
      <c r="E155" s="51">
        <v>0.4</v>
      </c>
      <c r="F155" s="52">
        <v>0.27600000000000002</v>
      </c>
      <c r="G155" s="111">
        <v>4.5</v>
      </c>
      <c r="H155" s="52">
        <v>17.497450000000001</v>
      </c>
    </row>
    <row r="156" spans="2:8" s="46" customFormat="1" ht="47.25" x14ac:dyDescent="0.3">
      <c r="B156" s="47"/>
      <c r="C156" s="100" t="s">
        <v>318</v>
      </c>
      <c r="D156" s="51">
        <v>2018</v>
      </c>
      <c r="E156" s="51">
        <v>0.4</v>
      </c>
      <c r="F156" s="52">
        <v>0.3</v>
      </c>
      <c r="G156" s="89">
        <v>15</v>
      </c>
      <c r="H156" s="52">
        <v>200.65073999999998</v>
      </c>
    </row>
    <row r="157" spans="2:8" s="46" customFormat="1" ht="47.25" x14ac:dyDescent="0.3">
      <c r="B157" s="47"/>
      <c r="C157" s="100" t="s">
        <v>319</v>
      </c>
      <c r="D157" s="51">
        <v>2018</v>
      </c>
      <c r="E157" s="51">
        <v>0.4</v>
      </c>
      <c r="F157" s="52">
        <v>0.2</v>
      </c>
      <c r="G157" s="89">
        <v>7</v>
      </c>
      <c r="H157" s="52">
        <v>137.18101999999999</v>
      </c>
    </row>
    <row r="158" spans="2:8" s="46" customFormat="1" ht="31.5" x14ac:dyDescent="0.3">
      <c r="B158" s="47"/>
      <c r="C158" s="100" t="s">
        <v>320</v>
      </c>
      <c r="D158" s="51">
        <v>2018</v>
      </c>
      <c r="E158" s="51">
        <v>0.4</v>
      </c>
      <c r="F158" s="52">
        <v>0.16</v>
      </c>
      <c r="G158" s="89">
        <v>6</v>
      </c>
      <c r="H158" s="52">
        <v>112.35205999999999</v>
      </c>
    </row>
    <row r="159" spans="2:8" s="46" customFormat="1" ht="31.5" x14ac:dyDescent="0.3">
      <c r="B159" s="47"/>
      <c r="C159" s="100" t="s">
        <v>321</v>
      </c>
      <c r="D159" s="51">
        <v>2018</v>
      </c>
      <c r="E159" s="51">
        <v>0.4</v>
      </c>
      <c r="F159" s="52">
        <v>0.16</v>
      </c>
      <c r="G159" s="111">
        <v>7.1</v>
      </c>
      <c r="H159" s="52">
        <v>123.47494</v>
      </c>
    </row>
    <row r="160" spans="2:8" s="46" customFormat="1" ht="47.25" x14ac:dyDescent="0.3">
      <c r="B160" s="47"/>
      <c r="C160" s="100" t="s">
        <v>322</v>
      </c>
      <c r="D160" s="51">
        <v>2018</v>
      </c>
      <c r="E160" s="51">
        <v>0.4</v>
      </c>
      <c r="F160" s="52">
        <v>0.35</v>
      </c>
      <c r="G160" s="52">
        <v>5.62</v>
      </c>
      <c r="H160" s="52">
        <v>272.25081</v>
      </c>
    </row>
    <row r="161" spans="2:8" s="46" customFormat="1" ht="31.5" x14ac:dyDescent="0.3">
      <c r="B161" s="47"/>
      <c r="C161" s="100" t="s">
        <v>323</v>
      </c>
      <c r="D161" s="51">
        <v>2018</v>
      </c>
      <c r="E161" s="51">
        <v>0.4</v>
      </c>
      <c r="F161" s="52">
        <v>0.46100000000000002</v>
      </c>
      <c r="G161" s="89">
        <v>5</v>
      </c>
      <c r="H161" s="52">
        <v>171.80678</v>
      </c>
    </row>
    <row r="162" spans="2:8" s="46" customFormat="1" ht="31.5" x14ac:dyDescent="0.3">
      <c r="B162" s="47"/>
      <c r="C162" s="100" t="s">
        <v>324</v>
      </c>
      <c r="D162" s="51">
        <v>2018</v>
      </c>
      <c r="E162" s="51">
        <v>0.4</v>
      </c>
      <c r="F162" s="52">
        <v>0.26300000000000001</v>
      </c>
      <c r="G162" s="89">
        <v>5</v>
      </c>
      <c r="H162" s="52">
        <v>117.82723</v>
      </c>
    </row>
    <row r="163" spans="2:8" s="46" customFormat="1" ht="31.5" x14ac:dyDescent="0.3">
      <c r="B163" s="47"/>
      <c r="C163" s="100" t="s">
        <v>325</v>
      </c>
      <c r="D163" s="51">
        <v>2018</v>
      </c>
      <c r="E163" s="51">
        <v>0.4</v>
      </c>
      <c r="F163" s="52">
        <v>0.32100000000000001</v>
      </c>
      <c r="G163" s="89">
        <v>5</v>
      </c>
      <c r="H163" s="52">
        <v>150.53288000000001</v>
      </c>
    </row>
    <row r="164" spans="2:8" s="46" customFormat="1" ht="31.5" x14ac:dyDescent="0.3">
      <c r="B164" s="47"/>
      <c r="C164" s="100" t="s">
        <v>326</v>
      </c>
      <c r="D164" s="51">
        <v>2019</v>
      </c>
      <c r="E164" s="51">
        <v>0.4</v>
      </c>
      <c r="F164" s="52">
        <v>0.3553</v>
      </c>
      <c r="G164" s="89">
        <v>2</v>
      </c>
      <c r="H164" s="52">
        <v>292.55437000000001</v>
      </c>
    </row>
    <row r="165" spans="2:8" s="46" customFormat="1" ht="31.5" x14ac:dyDescent="0.3">
      <c r="B165" s="47"/>
      <c r="C165" s="100" t="s">
        <v>327</v>
      </c>
      <c r="D165" s="51">
        <v>2019</v>
      </c>
      <c r="E165" s="51">
        <v>0.4</v>
      </c>
      <c r="F165" s="52">
        <v>0.1545</v>
      </c>
      <c r="G165" s="89">
        <v>2</v>
      </c>
      <c r="H165" s="52">
        <v>118.16950999999999</v>
      </c>
    </row>
    <row r="166" spans="2:8" ht="31.5" x14ac:dyDescent="0.3">
      <c r="B166" s="6"/>
      <c r="C166" s="100" t="s">
        <v>328</v>
      </c>
      <c r="D166" s="51">
        <v>2019</v>
      </c>
      <c r="E166" s="51">
        <v>0.4</v>
      </c>
      <c r="F166" s="52">
        <v>0.35499999999999998</v>
      </c>
      <c r="G166" s="89">
        <v>15</v>
      </c>
      <c r="H166" s="52">
        <v>270.49709999999999</v>
      </c>
    </row>
    <row r="167" spans="2:8" ht="31.5" x14ac:dyDescent="0.3">
      <c r="B167" s="6"/>
      <c r="C167" s="100" t="s">
        <v>329</v>
      </c>
      <c r="D167" s="51">
        <v>2019</v>
      </c>
      <c r="E167" s="51">
        <v>0.4</v>
      </c>
      <c r="F167" s="52">
        <v>0.20599999999999999</v>
      </c>
      <c r="G167" s="89">
        <v>7</v>
      </c>
      <c r="H167" s="52">
        <v>176.00082</v>
      </c>
    </row>
    <row r="168" spans="2:8" s="46" customFormat="1" x14ac:dyDescent="0.3">
      <c r="B168" s="47"/>
      <c r="C168" s="105" t="s">
        <v>3</v>
      </c>
      <c r="D168" s="87"/>
      <c r="E168" s="87"/>
      <c r="F168" s="88"/>
      <c r="G168" s="87"/>
      <c r="H168" s="87"/>
    </row>
    <row r="169" spans="2:8" s="46" customFormat="1" x14ac:dyDescent="0.3">
      <c r="B169" s="47"/>
      <c r="C169" s="106" t="s">
        <v>347</v>
      </c>
      <c r="D169" s="87">
        <v>2021</v>
      </c>
      <c r="E169" s="87">
        <v>0.4</v>
      </c>
      <c r="F169" s="88">
        <v>1</v>
      </c>
      <c r="G169" s="87"/>
      <c r="H169" s="90">
        <v>1002.74</v>
      </c>
    </row>
    <row r="170" spans="2:8" s="46" customFormat="1" x14ac:dyDescent="0.3">
      <c r="B170" s="47"/>
      <c r="C170" s="106" t="s">
        <v>348</v>
      </c>
      <c r="D170" s="87">
        <v>2021</v>
      </c>
      <c r="E170" s="87">
        <v>0.4</v>
      </c>
      <c r="F170" s="88">
        <v>1</v>
      </c>
      <c r="G170" s="87"/>
      <c r="H170" s="90">
        <v>1074.7</v>
      </c>
    </row>
    <row r="171" spans="2:8" x14ac:dyDescent="0.3">
      <c r="B171" s="6"/>
      <c r="C171" s="106" t="s">
        <v>6</v>
      </c>
      <c r="D171" s="110" t="s">
        <v>79</v>
      </c>
      <c r="E171" s="110" t="s">
        <v>79</v>
      </c>
      <c r="F171" s="110" t="s">
        <v>79</v>
      </c>
      <c r="G171" s="110" t="s">
        <v>79</v>
      </c>
      <c r="H171" s="110" t="s">
        <v>79</v>
      </c>
    </row>
    <row r="172" spans="2:8" x14ac:dyDescent="0.3">
      <c r="B172" s="6"/>
      <c r="C172" s="106" t="s">
        <v>7</v>
      </c>
      <c r="D172" s="110" t="s">
        <v>79</v>
      </c>
      <c r="E172" s="110" t="s">
        <v>79</v>
      </c>
      <c r="F172" s="110" t="s">
        <v>79</v>
      </c>
      <c r="G172" s="110" t="s">
        <v>79</v>
      </c>
      <c r="H172" s="110" t="s">
        <v>79</v>
      </c>
    </row>
    <row r="173" spans="2:8" x14ac:dyDescent="0.3">
      <c r="B173" s="6"/>
      <c r="C173" s="106" t="s">
        <v>8</v>
      </c>
      <c r="D173" s="110" t="s">
        <v>79</v>
      </c>
      <c r="E173" s="110" t="s">
        <v>79</v>
      </c>
      <c r="F173" s="110" t="s">
        <v>79</v>
      </c>
      <c r="G173" s="110" t="s">
        <v>79</v>
      </c>
      <c r="H173" s="110" t="s">
        <v>79</v>
      </c>
    </row>
    <row r="174" spans="2:8" ht="28.5" customHeight="1" x14ac:dyDescent="0.3">
      <c r="B174" s="33" t="s">
        <v>153</v>
      </c>
      <c r="C174" s="109" t="s">
        <v>154</v>
      </c>
      <c r="D174" s="110" t="s">
        <v>79</v>
      </c>
      <c r="E174" s="110" t="s">
        <v>79</v>
      </c>
      <c r="F174" s="110" t="s">
        <v>79</v>
      </c>
      <c r="G174" s="110" t="s">
        <v>79</v>
      </c>
      <c r="H174" s="110" t="s">
        <v>79</v>
      </c>
    </row>
    <row r="175" spans="2:8" hidden="1" outlineLevel="1" x14ac:dyDescent="0.3">
      <c r="B175" s="6"/>
      <c r="C175" s="106" t="s">
        <v>4</v>
      </c>
      <c r="D175" s="110"/>
      <c r="E175" s="110"/>
      <c r="F175" s="110"/>
      <c r="G175" s="110"/>
      <c r="H175" s="110"/>
    </row>
    <row r="176" spans="2:8" hidden="1" outlineLevel="1" x14ac:dyDescent="0.3">
      <c r="B176" s="6"/>
      <c r="C176" s="106" t="s">
        <v>3</v>
      </c>
      <c r="D176" s="110"/>
      <c r="E176" s="110"/>
      <c r="F176" s="110"/>
      <c r="G176" s="110"/>
      <c r="H176" s="110"/>
    </row>
    <row r="177" spans="2:8" hidden="1" outlineLevel="1" x14ac:dyDescent="0.3">
      <c r="B177" s="6"/>
      <c r="C177" s="106" t="s">
        <v>5</v>
      </c>
      <c r="D177" s="110"/>
      <c r="E177" s="110"/>
      <c r="F177" s="110"/>
      <c r="G177" s="110"/>
      <c r="H177" s="110"/>
    </row>
    <row r="178" spans="2:8" hidden="1" outlineLevel="1" x14ac:dyDescent="0.3">
      <c r="B178" s="6"/>
      <c r="C178" s="106" t="s">
        <v>6</v>
      </c>
      <c r="D178" s="110"/>
      <c r="E178" s="110"/>
      <c r="F178" s="110"/>
      <c r="G178" s="110"/>
      <c r="H178" s="110"/>
    </row>
    <row r="179" spans="2:8" hidden="1" outlineLevel="1" x14ac:dyDescent="0.3">
      <c r="B179" s="6"/>
      <c r="C179" s="106" t="s">
        <v>7</v>
      </c>
      <c r="D179" s="110"/>
      <c r="E179" s="110"/>
      <c r="F179" s="110"/>
      <c r="G179" s="110"/>
      <c r="H179" s="110"/>
    </row>
    <row r="180" spans="2:8" hidden="1" outlineLevel="1" x14ac:dyDescent="0.3">
      <c r="B180" s="6"/>
      <c r="C180" s="106" t="s">
        <v>8</v>
      </c>
      <c r="D180" s="110"/>
      <c r="E180" s="110"/>
      <c r="F180" s="110"/>
      <c r="G180" s="110"/>
      <c r="H180" s="110"/>
    </row>
    <row r="181" spans="2:8" ht="28.5" customHeight="1" collapsed="1" x14ac:dyDescent="0.3">
      <c r="B181" s="33" t="s">
        <v>155</v>
      </c>
      <c r="C181" s="109" t="s">
        <v>156</v>
      </c>
      <c r="D181" s="110" t="s">
        <v>79</v>
      </c>
      <c r="E181" s="110" t="s">
        <v>79</v>
      </c>
      <c r="F181" s="110" t="s">
        <v>79</v>
      </c>
      <c r="G181" s="110" t="s">
        <v>79</v>
      </c>
      <c r="H181" s="110" t="s">
        <v>79</v>
      </c>
    </row>
    <row r="182" spans="2:8" hidden="1" outlineLevel="1" x14ac:dyDescent="0.3">
      <c r="B182" s="6"/>
      <c r="C182" s="106" t="s">
        <v>4</v>
      </c>
      <c r="D182" s="110"/>
      <c r="E182" s="110"/>
      <c r="F182" s="110"/>
      <c r="G182" s="110"/>
      <c r="H182" s="110"/>
    </row>
    <row r="183" spans="2:8" hidden="1" outlineLevel="1" x14ac:dyDescent="0.3">
      <c r="B183" s="6"/>
      <c r="C183" s="106" t="s">
        <v>3</v>
      </c>
      <c r="D183" s="110"/>
      <c r="E183" s="110"/>
      <c r="F183" s="110"/>
      <c r="G183" s="110"/>
      <c r="H183" s="110"/>
    </row>
    <row r="184" spans="2:8" hidden="1" outlineLevel="1" x14ac:dyDescent="0.3">
      <c r="B184" s="6"/>
      <c r="C184" s="106" t="s">
        <v>5</v>
      </c>
      <c r="D184" s="110"/>
      <c r="E184" s="110"/>
      <c r="F184" s="110"/>
      <c r="G184" s="110"/>
      <c r="H184" s="110"/>
    </row>
    <row r="185" spans="2:8" hidden="1" outlineLevel="1" x14ac:dyDescent="0.3">
      <c r="B185" s="6"/>
      <c r="C185" s="106" t="s">
        <v>6</v>
      </c>
      <c r="D185" s="110"/>
      <c r="E185" s="110"/>
      <c r="F185" s="110"/>
      <c r="G185" s="110"/>
      <c r="H185" s="110"/>
    </row>
    <row r="186" spans="2:8" hidden="1" outlineLevel="1" x14ac:dyDescent="0.3">
      <c r="B186" s="6"/>
      <c r="C186" s="106" t="s">
        <v>7</v>
      </c>
      <c r="D186" s="110"/>
      <c r="E186" s="110"/>
      <c r="F186" s="110"/>
      <c r="G186" s="110"/>
      <c r="H186" s="110"/>
    </row>
    <row r="187" spans="2:8" hidden="1" outlineLevel="1" x14ac:dyDescent="0.3">
      <c r="B187" s="6"/>
      <c r="C187" s="106" t="s">
        <v>8</v>
      </c>
      <c r="D187" s="110"/>
      <c r="E187" s="110"/>
      <c r="F187" s="110"/>
      <c r="G187" s="110"/>
      <c r="H187" s="110"/>
    </row>
    <row r="188" spans="2:8" ht="28.5" customHeight="1" collapsed="1" x14ac:dyDescent="0.3">
      <c r="B188" s="33" t="s">
        <v>157</v>
      </c>
      <c r="C188" s="109" t="s">
        <v>158</v>
      </c>
      <c r="D188" s="110"/>
      <c r="E188" s="110"/>
      <c r="F188" s="110"/>
      <c r="G188" s="110"/>
      <c r="H188" s="110"/>
    </row>
    <row r="189" spans="2:8" x14ac:dyDescent="0.3">
      <c r="B189" s="6"/>
      <c r="C189" s="106" t="s">
        <v>4</v>
      </c>
      <c r="D189" s="110" t="s">
        <v>79</v>
      </c>
      <c r="E189" s="110" t="s">
        <v>79</v>
      </c>
      <c r="F189" s="110" t="s">
        <v>79</v>
      </c>
      <c r="G189" s="110" t="s">
        <v>79</v>
      </c>
      <c r="H189" s="110" t="s">
        <v>79</v>
      </c>
    </row>
    <row r="190" spans="2:8" x14ac:dyDescent="0.3">
      <c r="B190" s="6"/>
      <c r="C190" s="106" t="s">
        <v>3</v>
      </c>
      <c r="D190" s="110"/>
      <c r="E190" s="110"/>
      <c r="F190" s="110"/>
      <c r="G190" s="110"/>
      <c r="H190" s="110"/>
    </row>
    <row r="191" spans="2:8" s="46" customFormat="1" ht="31.5" x14ac:dyDescent="0.3">
      <c r="B191" s="47"/>
      <c r="C191" s="100" t="s">
        <v>330</v>
      </c>
      <c r="D191" s="51">
        <v>2018</v>
      </c>
      <c r="E191" s="51">
        <v>10</v>
      </c>
      <c r="F191" s="51">
        <v>0.32</v>
      </c>
      <c r="G191" s="51">
        <v>220</v>
      </c>
      <c r="H191" s="52">
        <v>54.171169999999996</v>
      </c>
    </row>
    <row r="192" spans="2:8" s="46" customFormat="1" ht="47.25" x14ac:dyDescent="0.3">
      <c r="B192" s="47"/>
      <c r="C192" s="100" t="s">
        <v>331</v>
      </c>
      <c r="D192" s="51">
        <v>2018</v>
      </c>
      <c r="E192" s="51">
        <v>10</v>
      </c>
      <c r="F192" s="51">
        <v>2.5000000000000001E-2</v>
      </c>
      <c r="G192" s="51">
        <v>75</v>
      </c>
      <c r="H192" s="52">
        <v>19.037590000000002</v>
      </c>
    </row>
    <row r="193" spans="2:8" s="46" customFormat="1" ht="78.75" x14ac:dyDescent="0.3">
      <c r="B193" s="47"/>
      <c r="C193" s="100" t="s">
        <v>332</v>
      </c>
      <c r="D193" s="51">
        <v>2017</v>
      </c>
      <c r="E193" s="51">
        <v>10</v>
      </c>
      <c r="F193" s="94">
        <v>0.52300000000000002</v>
      </c>
      <c r="G193" s="51">
        <v>300</v>
      </c>
      <c r="H193" s="52">
        <v>550.88</v>
      </c>
    </row>
    <row r="194" spans="2:8" s="46" customFormat="1" ht="78.75" x14ac:dyDescent="0.3">
      <c r="B194" s="47"/>
      <c r="C194" s="100" t="s">
        <v>333</v>
      </c>
      <c r="D194" s="51">
        <v>2017</v>
      </c>
      <c r="E194" s="51">
        <v>10</v>
      </c>
      <c r="F194" s="51">
        <v>0.53</v>
      </c>
      <c r="G194" s="51">
        <v>450</v>
      </c>
      <c r="H194" s="52">
        <v>430.36399999999998</v>
      </c>
    </row>
    <row r="195" spans="2:8" s="46" customFormat="1" ht="31.5" x14ac:dyDescent="0.3">
      <c r="B195" s="47"/>
      <c r="C195" s="100" t="s">
        <v>334</v>
      </c>
      <c r="D195" s="51">
        <v>2018</v>
      </c>
      <c r="E195" s="51">
        <v>10</v>
      </c>
      <c r="F195" s="51">
        <v>0.374</v>
      </c>
      <c r="G195" s="51"/>
      <c r="H195" s="52">
        <v>185.92570000000001</v>
      </c>
    </row>
    <row r="196" spans="2:8" s="46" customFormat="1" ht="63" x14ac:dyDescent="0.3">
      <c r="B196" s="47"/>
      <c r="C196" s="100" t="s">
        <v>335</v>
      </c>
      <c r="D196" s="51">
        <v>2017</v>
      </c>
      <c r="E196" s="51">
        <v>35</v>
      </c>
      <c r="F196" s="51">
        <v>0.113</v>
      </c>
      <c r="G196" s="51">
        <v>1500</v>
      </c>
      <c r="H196" s="52">
        <v>227.09317999999999</v>
      </c>
    </row>
    <row r="197" spans="2:8" x14ac:dyDescent="0.3">
      <c r="B197" s="6"/>
      <c r="C197" s="106" t="s">
        <v>5</v>
      </c>
      <c r="D197" s="110"/>
      <c r="E197" s="110"/>
      <c r="F197" s="110"/>
      <c r="G197" s="110"/>
      <c r="H197" s="110"/>
    </row>
    <row r="198" spans="2:8" x14ac:dyDescent="0.3">
      <c r="B198" s="6"/>
      <c r="C198" s="106" t="s">
        <v>6</v>
      </c>
      <c r="D198" s="110"/>
      <c r="E198" s="110"/>
      <c r="F198" s="110"/>
      <c r="G198" s="110"/>
      <c r="H198" s="110"/>
    </row>
    <row r="199" spans="2:8" x14ac:dyDescent="0.3">
      <c r="B199" s="6"/>
      <c r="C199" s="106" t="s">
        <v>7</v>
      </c>
      <c r="D199" s="110"/>
      <c r="E199" s="110"/>
      <c r="F199" s="110"/>
      <c r="G199" s="110"/>
      <c r="H199" s="110"/>
    </row>
    <row r="200" spans="2:8" x14ac:dyDescent="0.3">
      <c r="B200" s="6"/>
      <c r="C200" s="106" t="s">
        <v>8</v>
      </c>
      <c r="D200" s="110"/>
      <c r="E200" s="110"/>
      <c r="F200" s="110"/>
      <c r="G200" s="110"/>
      <c r="H200" s="110"/>
    </row>
    <row r="201" spans="2:8" ht="28.5" customHeight="1" x14ac:dyDescent="0.3">
      <c r="B201" s="33" t="s">
        <v>159</v>
      </c>
      <c r="C201" s="109" t="s">
        <v>160</v>
      </c>
      <c r="D201" s="110"/>
      <c r="E201" s="110"/>
      <c r="F201" s="110"/>
      <c r="G201" s="110"/>
      <c r="H201" s="110"/>
    </row>
    <row r="202" spans="2:8" x14ac:dyDescent="0.3">
      <c r="B202" s="6"/>
      <c r="C202" s="106" t="s">
        <v>4</v>
      </c>
      <c r="D202" s="110"/>
      <c r="E202" s="110"/>
      <c r="F202" s="110"/>
      <c r="G202" s="110"/>
      <c r="H202" s="110"/>
    </row>
    <row r="203" spans="2:8" s="46" customFormat="1" x14ac:dyDescent="0.3">
      <c r="B203" s="47"/>
      <c r="C203" s="106" t="s">
        <v>349</v>
      </c>
      <c r="D203" s="87">
        <v>2021</v>
      </c>
      <c r="E203" s="87">
        <v>10</v>
      </c>
      <c r="F203" s="88">
        <v>1</v>
      </c>
      <c r="G203" s="87"/>
      <c r="H203" s="88">
        <v>763.43399999999997</v>
      </c>
    </row>
    <row r="204" spans="2:8" x14ac:dyDescent="0.3">
      <c r="B204" s="6"/>
      <c r="C204" s="106" t="s">
        <v>3</v>
      </c>
      <c r="D204" s="110"/>
      <c r="E204" s="110"/>
      <c r="F204" s="110"/>
      <c r="G204" s="110"/>
      <c r="H204" s="110"/>
    </row>
    <row r="205" spans="2:8" s="46" customFormat="1" x14ac:dyDescent="0.3">
      <c r="B205" s="47"/>
      <c r="C205" s="106" t="s">
        <v>350</v>
      </c>
      <c r="D205" s="87">
        <v>2021</v>
      </c>
      <c r="E205" s="87">
        <v>10</v>
      </c>
      <c r="F205" s="88">
        <v>1</v>
      </c>
      <c r="G205" s="87"/>
      <c r="H205" s="88">
        <v>812.83600000000001</v>
      </c>
    </row>
    <row r="206" spans="2:8" s="46" customFormat="1" x14ac:dyDescent="0.3">
      <c r="B206" s="47"/>
      <c r="C206" s="106" t="s">
        <v>351</v>
      </c>
      <c r="D206" s="87">
        <v>2021</v>
      </c>
      <c r="E206" s="87">
        <v>10</v>
      </c>
      <c r="F206" s="88">
        <v>1</v>
      </c>
      <c r="G206" s="87"/>
      <c r="H206" s="88">
        <v>884.71199999999999</v>
      </c>
    </row>
    <row r="207" spans="2:8" s="46" customFormat="1" x14ac:dyDescent="0.3">
      <c r="B207" s="47"/>
      <c r="C207" s="106" t="s">
        <v>352</v>
      </c>
      <c r="D207" s="87">
        <v>2021</v>
      </c>
      <c r="E207" s="87">
        <v>10</v>
      </c>
      <c r="F207" s="88">
        <v>1</v>
      </c>
      <c r="G207" s="87"/>
      <c r="H207" s="88">
        <v>981.45600000000002</v>
      </c>
    </row>
    <row r="208" spans="2:8" x14ac:dyDescent="0.3">
      <c r="B208" s="6"/>
      <c r="C208" s="106" t="s">
        <v>5</v>
      </c>
      <c r="D208" s="87" t="s">
        <v>79</v>
      </c>
      <c r="E208" s="87" t="s">
        <v>79</v>
      </c>
      <c r="F208" s="87" t="s">
        <v>79</v>
      </c>
      <c r="G208" s="87" t="s">
        <v>79</v>
      </c>
      <c r="H208" s="87" t="s">
        <v>79</v>
      </c>
    </row>
    <row r="209" spans="2:8" x14ac:dyDescent="0.3">
      <c r="B209" s="6"/>
      <c r="C209" s="106" t="s">
        <v>6</v>
      </c>
      <c r="D209" s="87" t="s">
        <v>79</v>
      </c>
      <c r="E209" s="87" t="s">
        <v>79</v>
      </c>
      <c r="F209" s="87" t="s">
        <v>79</v>
      </c>
      <c r="G209" s="87" t="s">
        <v>79</v>
      </c>
      <c r="H209" s="87" t="s">
        <v>79</v>
      </c>
    </row>
    <row r="210" spans="2:8" x14ac:dyDescent="0.3">
      <c r="B210" s="6"/>
      <c r="C210" s="106" t="s">
        <v>7</v>
      </c>
      <c r="D210" s="87" t="s">
        <v>79</v>
      </c>
      <c r="E210" s="87" t="s">
        <v>79</v>
      </c>
      <c r="F210" s="87" t="s">
        <v>79</v>
      </c>
      <c r="G210" s="87" t="s">
        <v>79</v>
      </c>
      <c r="H210" s="87" t="s">
        <v>79</v>
      </c>
    </row>
    <row r="211" spans="2:8" x14ac:dyDescent="0.3">
      <c r="B211" s="6"/>
      <c r="C211" s="106" t="s">
        <v>8</v>
      </c>
      <c r="D211" s="87" t="s">
        <v>79</v>
      </c>
      <c r="E211" s="87" t="s">
        <v>79</v>
      </c>
      <c r="F211" s="87" t="s">
        <v>79</v>
      </c>
      <c r="G211" s="87" t="s">
        <v>79</v>
      </c>
      <c r="H211" s="87" t="s">
        <v>79</v>
      </c>
    </row>
    <row r="212" spans="2:8" ht="18" x14ac:dyDescent="0.3">
      <c r="B212" s="35" t="s">
        <v>161</v>
      </c>
      <c r="C212" s="104" t="s">
        <v>1</v>
      </c>
      <c r="D212" s="86"/>
      <c r="E212" s="86"/>
      <c r="F212" s="86"/>
      <c r="G212" s="86"/>
      <c r="H212" s="86"/>
    </row>
    <row r="213" spans="2:8" ht="33" x14ac:dyDescent="0.3">
      <c r="B213" s="42" t="s">
        <v>162</v>
      </c>
      <c r="C213" s="112" t="s">
        <v>163</v>
      </c>
      <c r="D213" s="87" t="s">
        <v>79</v>
      </c>
      <c r="E213" s="87" t="s">
        <v>79</v>
      </c>
      <c r="F213" s="87" t="s">
        <v>79</v>
      </c>
      <c r="G213" s="87" t="s">
        <v>79</v>
      </c>
      <c r="H213" s="87" t="s">
        <v>79</v>
      </c>
    </row>
    <row r="214" spans="2:8" hidden="1" outlineLevel="1" x14ac:dyDescent="0.3">
      <c r="B214" s="6"/>
      <c r="C214" s="106" t="s">
        <v>4</v>
      </c>
      <c r="D214" s="87"/>
      <c r="E214" s="87"/>
      <c r="F214" s="88"/>
      <c r="G214" s="87"/>
      <c r="H214" s="88"/>
    </row>
    <row r="215" spans="2:8" hidden="1" outlineLevel="1" x14ac:dyDescent="0.3">
      <c r="B215" s="6"/>
      <c r="C215" s="106" t="s">
        <v>3</v>
      </c>
      <c r="D215" s="87"/>
      <c r="E215" s="87"/>
      <c r="F215" s="88"/>
      <c r="G215" s="87"/>
      <c r="H215" s="88"/>
    </row>
    <row r="216" spans="2:8" s="46" customFormat="1" hidden="1" outlineLevel="1" x14ac:dyDescent="0.3">
      <c r="B216" s="47"/>
      <c r="C216" s="106" t="s">
        <v>3</v>
      </c>
      <c r="D216" s="87"/>
      <c r="E216" s="87"/>
      <c r="F216" s="88"/>
      <c r="G216" s="87"/>
      <c r="H216" s="88"/>
    </row>
    <row r="217" spans="2:8" s="46" customFormat="1" hidden="1" outlineLevel="1" x14ac:dyDescent="0.3">
      <c r="B217" s="47"/>
      <c r="C217" s="106" t="s">
        <v>3</v>
      </c>
      <c r="D217" s="87"/>
      <c r="E217" s="87"/>
      <c r="F217" s="88"/>
      <c r="G217" s="87"/>
      <c r="H217" s="88"/>
    </row>
    <row r="218" spans="2:8" hidden="1" outlineLevel="1" x14ac:dyDescent="0.3">
      <c r="B218" s="6"/>
      <c r="C218" s="106" t="s">
        <v>5</v>
      </c>
      <c r="D218" s="110"/>
      <c r="E218" s="110"/>
      <c r="F218" s="110"/>
      <c r="G218" s="110"/>
      <c r="H218" s="110"/>
    </row>
    <row r="219" spans="2:8" hidden="1" outlineLevel="1" x14ac:dyDescent="0.3">
      <c r="B219" s="6"/>
      <c r="C219" s="106" t="s">
        <v>6</v>
      </c>
      <c r="D219" s="110"/>
      <c r="E219" s="110"/>
      <c r="F219" s="110"/>
      <c r="G219" s="110"/>
      <c r="H219" s="110"/>
    </row>
    <row r="220" spans="2:8" hidden="1" outlineLevel="1" x14ac:dyDescent="0.3">
      <c r="B220" s="6"/>
      <c r="C220" s="106" t="s">
        <v>7</v>
      </c>
      <c r="D220" s="110"/>
      <c r="E220" s="110"/>
      <c r="F220" s="110"/>
      <c r="G220" s="110"/>
      <c r="H220" s="110"/>
    </row>
    <row r="221" spans="2:8" hidden="1" outlineLevel="1" x14ac:dyDescent="0.3">
      <c r="B221" s="6"/>
      <c r="C221" s="106" t="s">
        <v>8</v>
      </c>
      <c r="D221" s="110"/>
      <c r="E221" s="110"/>
      <c r="F221" s="110"/>
      <c r="G221" s="110"/>
      <c r="H221" s="110"/>
    </row>
    <row r="222" spans="2:8" ht="28.5" customHeight="1" collapsed="1" x14ac:dyDescent="0.3">
      <c r="B222" s="33" t="s">
        <v>164</v>
      </c>
      <c r="C222" s="109" t="s">
        <v>165</v>
      </c>
      <c r="D222" s="87" t="s">
        <v>79</v>
      </c>
      <c r="E222" s="87" t="s">
        <v>79</v>
      </c>
      <c r="F222" s="87" t="s">
        <v>79</v>
      </c>
      <c r="G222" s="87" t="s">
        <v>79</v>
      </c>
      <c r="H222" s="87" t="s">
        <v>79</v>
      </c>
    </row>
    <row r="223" spans="2:8" hidden="1" outlineLevel="1" x14ac:dyDescent="0.3">
      <c r="B223" s="6"/>
      <c r="C223" s="106" t="s">
        <v>4</v>
      </c>
      <c r="D223" s="87"/>
      <c r="E223" s="87"/>
      <c r="F223" s="88"/>
      <c r="G223" s="87"/>
      <c r="H223" s="88"/>
    </row>
    <row r="224" spans="2:8" hidden="1" outlineLevel="1" x14ac:dyDescent="0.3">
      <c r="B224" s="6"/>
      <c r="C224" s="106" t="s">
        <v>3</v>
      </c>
      <c r="D224" s="87"/>
      <c r="E224" s="87"/>
      <c r="F224" s="88"/>
      <c r="G224" s="87"/>
      <c r="H224" s="88"/>
    </row>
    <row r="225" spans="2:8" s="46" customFormat="1" hidden="1" outlineLevel="1" x14ac:dyDescent="0.3">
      <c r="B225" s="47"/>
      <c r="C225" s="106" t="s">
        <v>3</v>
      </c>
      <c r="D225" s="87"/>
      <c r="E225" s="87"/>
      <c r="F225" s="88"/>
      <c r="G225" s="87"/>
      <c r="H225" s="88"/>
    </row>
    <row r="226" spans="2:8" hidden="1" outlineLevel="1" x14ac:dyDescent="0.3">
      <c r="B226" s="6"/>
      <c r="C226" s="106" t="s">
        <v>5</v>
      </c>
      <c r="D226" s="110"/>
      <c r="E226" s="110"/>
      <c r="F226" s="110"/>
      <c r="G226" s="110"/>
      <c r="H226" s="110"/>
    </row>
    <row r="227" spans="2:8" hidden="1" outlineLevel="1" x14ac:dyDescent="0.3">
      <c r="B227" s="6"/>
      <c r="C227" s="106" t="s">
        <v>6</v>
      </c>
      <c r="D227" s="110"/>
      <c r="E227" s="110"/>
      <c r="F227" s="110"/>
      <c r="G227" s="110"/>
      <c r="H227" s="110"/>
    </row>
    <row r="228" spans="2:8" hidden="1" outlineLevel="1" x14ac:dyDescent="0.3">
      <c r="B228" s="6"/>
      <c r="C228" s="106" t="s">
        <v>7</v>
      </c>
      <c r="D228" s="110"/>
      <c r="E228" s="110"/>
      <c r="F228" s="110"/>
      <c r="G228" s="110"/>
      <c r="H228" s="110"/>
    </row>
    <row r="229" spans="2:8" hidden="1" outlineLevel="1" x14ac:dyDescent="0.3">
      <c r="B229" s="6"/>
      <c r="C229" s="106" t="s">
        <v>8</v>
      </c>
      <c r="D229" s="110"/>
      <c r="E229" s="110"/>
      <c r="F229" s="110"/>
      <c r="G229" s="110"/>
      <c r="H229" s="110"/>
    </row>
    <row r="230" spans="2:8" ht="28.5" customHeight="1" collapsed="1" x14ac:dyDescent="0.3">
      <c r="B230" s="33" t="s">
        <v>166</v>
      </c>
      <c r="C230" s="109" t="s">
        <v>167</v>
      </c>
      <c r="D230" s="110"/>
      <c r="E230" s="110"/>
      <c r="F230" s="110"/>
      <c r="G230" s="110"/>
      <c r="H230" s="110"/>
    </row>
    <row r="231" spans="2:8" x14ac:dyDescent="0.3">
      <c r="B231" s="6"/>
      <c r="C231" s="105" t="s">
        <v>4</v>
      </c>
      <c r="D231" s="110"/>
      <c r="E231" s="110"/>
      <c r="F231" s="110"/>
      <c r="G231" s="110"/>
      <c r="H231" s="110"/>
    </row>
    <row r="232" spans="2:8" s="46" customFormat="1" x14ac:dyDescent="0.3">
      <c r="B232" s="47"/>
      <c r="C232" s="106" t="s">
        <v>354</v>
      </c>
      <c r="D232" s="87">
        <v>2021</v>
      </c>
      <c r="E232" s="87">
        <v>1</v>
      </c>
      <c r="F232" s="88">
        <v>1</v>
      </c>
      <c r="G232" s="87"/>
      <c r="H232" s="88">
        <v>692.298</v>
      </c>
    </row>
    <row r="233" spans="2:8" x14ac:dyDescent="0.3">
      <c r="B233" s="6"/>
      <c r="C233" s="105" t="s">
        <v>3</v>
      </c>
      <c r="D233" s="110"/>
      <c r="E233" s="110"/>
      <c r="F233" s="110"/>
      <c r="G233" s="110"/>
      <c r="H233" s="110"/>
    </row>
    <row r="234" spans="2:8" s="46" customFormat="1" x14ac:dyDescent="0.3">
      <c r="B234" s="47"/>
      <c r="C234" s="106" t="s">
        <v>355</v>
      </c>
      <c r="D234" s="87">
        <v>2021</v>
      </c>
      <c r="E234" s="87">
        <v>1</v>
      </c>
      <c r="F234" s="88">
        <v>1</v>
      </c>
      <c r="G234" s="87"/>
      <c r="H234" s="88">
        <v>819.88699999999994</v>
      </c>
    </row>
    <row r="235" spans="2:8" s="46" customFormat="1" x14ac:dyDescent="0.3">
      <c r="B235" s="47"/>
      <c r="C235" s="106" t="s">
        <v>356</v>
      </c>
      <c r="D235" s="87">
        <v>2021</v>
      </c>
      <c r="E235" s="87">
        <v>1</v>
      </c>
      <c r="F235" s="88">
        <v>1</v>
      </c>
      <c r="G235" s="87"/>
      <c r="H235" s="88">
        <v>938.10199999999998</v>
      </c>
    </row>
    <row r="236" spans="2:8" x14ac:dyDescent="0.3">
      <c r="B236" s="6"/>
      <c r="C236" s="106" t="s">
        <v>5</v>
      </c>
      <c r="D236" s="87" t="s">
        <v>79</v>
      </c>
      <c r="E236" s="87" t="s">
        <v>79</v>
      </c>
      <c r="F236" s="87" t="s">
        <v>79</v>
      </c>
      <c r="G236" s="87" t="s">
        <v>79</v>
      </c>
      <c r="H236" s="87" t="s">
        <v>79</v>
      </c>
    </row>
    <row r="237" spans="2:8" x14ac:dyDescent="0.3">
      <c r="B237" s="6"/>
      <c r="C237" s="106" t="s">
        <v>6</v>
      </c>
      <c r="D237" s="87" t="s">
        <v>79</v>
      </c>
      <c r="E237" s="87" t="s">
        <v>79</v>
      </c>
      <c r="F237" s="87" t="s">
        <v>79</v>
      </c>
      <c r="G237" s="87" t="s">
        <v>79</v>
      </c>
      <c r="H237" s="87" t="s">
        <v>79</v>
      </c>
    </row>
    <row r="238" spans="2:8" x14ac:dyDescent="0.3">
      <c r="B238" s="6"/>
      <c r="C238" s="106" t="s">
        <v>7</v>
      </c>
      <c r="D238" s="87" t="s">
        <v>79</v>
      </c>
      <c r="E238" s="87" t="s">
        <v>79</v>
      </c>
      <c r="F238" s="87" t="s">
        <v>79</v>
      </c>
      <c r="G238" s="87" t="s">
        <v>79</v>
      </c>
      <c r="H238" s="87" t="s">
        <v>79</v>
      </c>
    </row>
    <row r="239" spans="2:8" x14ac:dyDescent="0.3">
      <c r="B239" s="6"/>
      <c r="C239" s="106" t="s">
        <v>8</v>
      </c>
      <c r="D239" s="87" t="s">
        <v>79</v>
      </c>
      <c r="E239" s="87" t="s">
        <v>79</v>
      </c>
      <c r="F239" s="87" t="s">
        <v>79</v>
      </c>
      <c r="G239" s="87" t="s">
        <v>79</v>
      </c>
      <c r="H239" s="87" t="s">
        <v>79</v>
      </c>
    </row>
    <row r="240" spans="2:8" ht="28.5" customHeight="1" x14ac:dyDescent="0.3">
      <c r="B240" s="33" t="s">
        <v>168</v>
      </c>
      <c r="C240" s="109" t="s">
        <v>169</v>
      </c>
      <c r="D240" s="110"/>
      <c r="E240" s="110"/>
      <c r="F240" s="110"/>
      <c r="G240" s="110"/>
      <c r="H240" s="110"/>
    </row>
    <row r="241" spans="2:8" x14ac:dyDescent="0.3">
      <c r="B241" s="6"/>
      <c r="C241" s="106" t="s">
        <v>4</v>
      </c>
      <c r="D241" s="87" t="s">
        <v>79</v>
      </c>
      <c r="E241" s="87" t="s">
        <v>79</v>
      </c>
      <c r="F241" s="87" t="s">
        <v>79</v>
      </c>
      <c r="G241" s="87" t="s">
        <v>79</v>
      </c>
      <c r="H241" s="87" t="s">
        <v>79</v>
      </c>
    </row>
    <row r="242" spans="2:8" x14ac:dyDescent="0.3">
      <c r="B242" s="6"/>
      <c r="C242" s="106" t="s">
        <v>3</v>
      </c>
      <c r="D242" s="87" t="s">
        <v>79</v>
      </c>
      <c r="E242" s="87" t="s">
        <v>79</v>
      </c>
      <c r="F242" s="87" t="s">
        <v>79</v>
      </c>
      <c r="G242" s="87" t="s">
        <v>79</v>
      </c>
      <c r="H242" s="87" t="s">
        <v>79</v>
      </c>
    </row>
    <row r="243" spans="2:8" x14ac:dyDescent="0.3">
      <c r="B243" s="6"/>
      <c r="C243" s="105" t="s">
        <v>5</v>
      </c>
      <c r="D243" s="87"/>
      <c r="E243" s="87"/>
      <c r="F243" s="88"/>
      <c r="G243" s="87"/>
      <c r="H243" s="88"/>
    </row>
    <row r="244" spans="2:8" s="46" customFormat="1" x14ac:dyDescent="0.3">
      <c r="B244" s="47"/>
      <c r="C244" s="106" t="s">
        <v>357</v>
      </c>
      <c r="D244" s="87">
        <v>2021</v>
      </c>
      <c r="E244" s="87">
        <v>10</v>
      </c>
      <c r="F244" s="88">
        <v>1</v>
      </c>
      <c r="G244" s="87"/>
      <c r="H244" s="90">
        <v>2161.5329999999999</v>
      </c>
    </row>
    <row r="245" spans="2:8" s="46" customFormat="1" x14ac:dyDescent="0.3">
      <c r="B245" s="47"/>
      <c r="C245" s="106" t="s">
        <v>358</v>
      </c>
      <c r="D245" s="87">
        <v>2021</v>
      </c>
      <c r="E245" s="87">
        <v>10</v>
      </c>
      <c r="F245" s="88">
        <v>1</v>
      </c>
      <c r="G245" s="87"/>
      <c r="H245" s="90">
        <v>2384.7339999999999</v>
      </c>
    </row>
    <row r="246" spans="2:8" x14ac:dyDescent="0.3">
      <c r="B246" s="6"/>
      <c r="C246" s="106" t="s">
        <v>6</v>
      </c>
      <c r="D246" s="87"/>
      <c r="E246" s="87"/>
      <c r="F246" s="88"/>
      <c r="G246" s="87"/>
      <c r="H246" s="88"/>
    </row>
    <row r="247" spans="2:8" s="46" customFormat="1" x14ac:dyDescent="0.3">
      <c r="B247" s="47"/>
      <c r="C247" s="106" t="s">
        <v>359</v>
      </c>
      <c r="D247" s="87">
        <v>2021</v>
      </c>
      <c r="E247" s="87">
        <v>10</v>
      </c>
      <c r="F247" s="88">
        <v>1</v>
      </c>
      <c r="G247" s="87"/>
      <c r="H247" s="90">
        <v>2705.723</v>
      </c>
    </row>
    <row r="248" spans="2:8" x14ac:dyDescent="0.3">
      <c r="B248" s="6"/>
      <c r="C248" s="106" t="s">
        <v>7</v>
      </c>
      <c r="D248" s="87" t="s">
        <v>79</v>
      </c>
      <c r="E248" s="87" t="s">
        <v>79</v>
      </c>
      <c r="F248" s="87" t="s">
        <v>79</v>
      </c>
      <c r="G248" s="87" t="s">
        <v>79</v>
      </c>
      <c r="H248" s="87" t="s">
        <v>79</v>
      </c>
    </row>
    <row r="249" spans="2:8" x14ac:dyDescent="0.3">
      <c r="B249" s="6"/>
      <c r="C249" s="106" t="s">
        <v>8</v>
      </c>
      <c r="D249" s="87" t="s">
        <v>79</v>
      </c>
      <c r="E249" s="87" t="s">
        <v>79</v>
      </c>
      <c r="F249" s="87" t="s">
        <v>79</v>
      </c>
      <c r="G249" s="87" t="s">
        <v>79</v>
      </c>
      <c r="H249" s="87" t="s">
        <v>79</v>
      </c>
    </row>
    <row r="250" spans="2:8" ht="28.5" customHeight="1" x14ac:dyDescent="0.3">
      <c r="B250" s="33" t="s">
        <v>170</v>
      </c>
      <c r="C250" s="109" t="s">
        <v>171</v>
      </c>
      <c r="D250" s="87" t="s">
        <v>79</v>
      </c>
      <c r="E250" s="87" t="s">
        <v>79</v>
      </c>
      <c r="F250" s="87" t="s">
        <v>79</v>
      </c>
      <c r="G250" s="87" t="s">
        <v>79</v>
      </c>
      <c r="H250" s="87" t="s">
        <v>79</v>
      </c>
    </row>
    <row r="251" spans="2:8" hidden="1" outlineLevel="1" x14ac:dyDescent="0.3">
      <c r="B251" s="6"/>
      <c r="C251" s="106" t="s">
        <v>4</v>
      </c>
      <c r="D251" s="110"/>
      <c r="E251" s="110"/>
      <c r="F251" s="110"/>
      <c r="G251" s="110"/>
      <c r="H251" s="110"/>
    </row>
    <row r="252" spans="2:8" hidden="1" outlineLevel="1" x14ac:dyDescent="0.3">
      <c r="B252" s="6"/>
      <c r="C252" s="106" t="s">
        <v>3</v>
      </c>
      <c r="D252" s="110"/>
      <c r="E252" s="110"/>
      <c r="F252" s="110"/>
      <c r="G252" s="110"/>
      <c r="H252" s="110"/>
    </row>
    <row r="253" spans="2:8" hidden="1" outlineLevel="1" x14ac:dyDescent="0.3">
      <c r="B253" s="6"/>
      <c r="C253" s="106" t="s">
        <v>5</v>
      </c>
      <c r="D253" s="110"/>
      <c r="E253" s="110"/>
      <c r="F253" s="110"/>
      <c r="G253" s="110"/>
      <c r="H253" s="110"/>
    </row>
    <row r="254" spans="2:8" hidden="1" outlineLevel="1" x14ac:dyDescent="0.3">
      <c r="B254" s="6"/>
      <c r="C254" s="106" t="s">
        <v>6</v>
      </c>
      <c r="D254" s="110"/>
      <c r="E254" s="110"/>
      <c r="F254" s="110"/>
      <c r="G254" s="110"/>
      <c r="H254" s="110"/>
    </row>
    <row r="255" spans="2:8" hidden="1" outlineLevel="1" x14ac:dyDescent="0.3">
      <c r="B255" s="6"/>
      <c r="C255" s="106" t="s">
        <v>7</v>
      </c>
      <c r="D255" s="110"/>
      <c r="E255" s="110"/>
      <c r="F255" s="110"/>
      <c r="G255" s="110"/>
      <c r="H255" s="110"/>
    </row>
    <row r="256" spans="2:8" hidden="1" outlineLevel="1" x14ac:dyDescent="0.3">
      <c r="B256" s="6"/>
      <c r="C256" s="106" t="s">
        <v>8</v>
      </c>
      <c r="D256" s="110"/>
      <c r="E256" s="110"/>
      <c r="F256" s="110"/>
      <c r="G256" s="110"/>
      <c r="H256" s="110"/>
    </row>
    <row r="257" spans="2:8" ht="28.5" customHeight="1" collapsed="1" x14ac:dyDescent="0.3">
      <c r="B257" s="33" t="s">
        <v>172</v>
      </c>
      <c r="C257" s="109" t="s">
        <v>173</v>
      </c>
      <c r="D257" s="87" t="s">
        <v>79</v>
      </c>
      <c r="E257" s="87" t="s">
        <v>79</v>
      </c>
      <c r="F257" s="87" t="s">
        <v>79</v>
      </c>
      <c r="G257" s="87" t="s">
        <v>79</v>
      </c>
      <c r="H257" s="87" t="s">
        <v>79</v>
      </c>
    </row>
    <row r="258" spans="2:8" hidden="1" outlineLevel="1" x14ac:dyDescent="0.3">
      <c r="B258" s="6"/>
      <c r="C258" s="106" t="s">
        <v>4</v>
      </c>
      <c r="D258" s="110"/>
      <c r="E258" s="110"/>
      <c r="F258" s="110"/>
      <c r="G258" s="110"/>
      <c r="H258" s="110"/>
    </row>
    <row r="259" spans="2:8" hidden="1" outlineLevel="1" x14ac:dyDescent="0.3">
      <c r="B259" s="6"/>
      <c r="C259" s="106" t="s">
        <v>3</v>
      </c>
      <c r="D259" s="110"/>
      <c r="E259" s="110"/>
      <c r="F259" s="110"/>
      <c r="G259" s="110"/>
      <c r="H259" s="110"/>
    </row>
    <row r="260" spans="2:8" hidden="1" outlineLevel="1" x14ac:dyDescent="0.3">
      <c r="B260" s="6"/>
      <c r="C260" s="106" t="s">
        <v>5</v>
      </c>
      <c r="D260" s="110"/>
      <c r="E260" s="110"/>
      <c r="F260" s="110"/>
      <c r="G260" s="110"/>
      <c r="H260" s="110"/>
    </row>
    <row r="261" spans="2:8" hidden="1" outlineLevel="1" x14ac:dyDescent="0.3">
      <c r="B261" s="6"/>
      <c r="C261" s="106" t="s">
        <v>6</v>
      </c>
      <c r="D261" s="110"/>
      <c r="E261" s="110"/>
      <c r="F261" s="110"/>
      <c r="G261" s="110"/>
      <c r="H261" s="110"/>
    </row>
    <row r="262" spans="2:8" hidden="1" outlineLevel="1" x14ac:dyDescent="0.3">
      <c r="B262" s="6"/>
      <c r="C262" s="106" t="s">
        <v>7</v>
      </c>
      <c r="D262" s="110"/>
      <c r="E262" s="110"/>
      <c r="F262" s="110"/>
      <c r="G262" s="110"/>
      <c r="H262" s="110"/>
    </row>
    <row r="263" spans="2:8" hidden="1" outlineLevel="1" x14ac:dyDescent="0.3">
      <c r="B263" s="6"/>
      <c r="C263" s="106" t="s">
        <v>8</v>
      </c>
      <c r="D263" s="110"/>
      <c r="E263" s="110"/>
      <c r="F263" s="110"/>
      <c r="G263" s="110"/>
      <c r="H263" s="110"/>
    </row>
    <row r="264" spans="2:8" ht="28.5" customHeight="1" collapsed="1" x14ac:dyDescent="0.3">
      <c r="B264" s="44" t="s">
        <v>174</v>
      </c>
      <c r="C264" s="109" t="s">
        <v>175</v>
      </c>
      <c r="D264" s="87" t="s">
        <v>79</v>
      </c>
      <c r="E264" s="87" t="s">
        <v>79</v>
      </c>
      <c r="F264" s="87" t="s">
        <v>79</v>
      </c>
      <c r="G264" s="87" t="s">
        <v>79</v>
      </c>
      <c r="H264" s="87" t="s">
        <v>79</v>
      </c>
    </row>
    <row r="265" spans="2:8" hidden="1" outlineLevel="1" x14ac:dyDescent="0.3">
      <c r="B265" s="6"/>
      <c r="C265" s="106" t="s">
        <v>4</v>
      </c>
      <c r="D265" s="110"/>
      <c r="E265" s="110"/>
      <c r="F265" s="110"/>
      <c r="G265" s="110"/>
      <c r="H265" s="110"/>
    </row>
    <row r="266" spans="2:8" hidden="1" outlineLevel="1" x14ac:dyDescent="0.3">
      <c r="B266" s="6"/>
      <c r="C266" s="106" t="s">
        <v>3</v>
      </c>
      <c r="D266" s="110"/>
      <c r="E266" s="110"/>
      <c r="F266" s="110"/>
      <c r="G266" s="110"/>
      <c r="H266" s="110"/>
    </row>
    <row r="267" spans="2:8" hidden="1" outlineLevel="1" x14ac:dyDescent="0.3">
      <c r="B267" s="6"/>
      <c r="C267" s="106" t="s">
        <v>5</v>
      </c>
      <c r="D267" s="110"/>
      <c r="E267" s="110"/>
      <c r="F267" s="110"/>
      <c r="G267" s="110"/>
      <c r="H267" s="110"/>
    </row>
    <row r="268" spans="2:8" hidden="1" outlineLevel="1" x14ac:dyDescent="0.3">
      <c r="B268" s="6"/>
      <c r="C268" s="106" t="s">
        <v>6</v>
      </c>
      <c r="D268" s="110"/>
      <c r="E268" s="110"/>
      <c r="F268" s="110"/>
      <c r="G268" s="110"/>
      <c r="H268" s="110"/>
    </row>
    <row r="269" spans="2:8" hidden="1" outlineLevel="1" x14ac:dyDescent="0.3">
      <c r="B269" s="6"/>
      <c r="C269" s="106" t="s">
        <v>7</v>
      </c>
      <c r="D269" s="110"/>
      <c r="E269" s="110"/>
      <c r="F269" s="110"/>
      <c r="G269" s="110"/>
      <c r="H269" s="110"/>
    </row>
    <row r="270" spans="2:8" hidden="1" outlineLevel="1" x14ac:dyDescent="0.3">
      <c r="B270" s="6"/>
      <c r="C270" s="106" t="s">
        <v>8</v>
      </c>
      <c r="D270" s="110"/>
      <c r="E270" s="110"/>
      <c r="F270" s="110"/>
      <c r="G270" s="110"/>
      <c r="H270" s="110"/>
    </row>
    <row r="271" spans="2:8" ht="28.5" customHeight="1" collapsed="1" x14ac:dyDescent="0.3">
      <c r="B271" s="33" t="s">
        <v>176</v>
      </c>
      <c r="C271" s="109" t="s">
        <v>177</v>
      </c>
      <c r="D271" s="87" t="s">
        <v>79</v>
      </c>
      <c r="E271" s="87" t="s">
        <v>79</v>
      </c>
      <c r="F271" s="87" t="s">
        <v>79</v>
      </c>
      <c r="G271" s="87" t="s">
        <v>79</v>
      </c>
      <c r="H271" s="87" t="s">
        <v>79</v>
      </c>
    </row>
    <row r="272" spans="2:8" hidden="1" outlineLevel="1" x14ac:dyDescent="0.3">
      <c r="B272" s="6"/>
      <c r="C272" s="106" t="s">
        <v>4</v>
      </c>
      <c r="D272" s="110"/>
      <c r="E272" s="110"/>
      <c r="F272" s="110"/>
      <c r="G272" s="110"/>
      <c r="H272" s="110"/>
    </row>
    <row r="273" spans="2:8" hidden="1" outlineLevel="1" x14ac:dyDescent="0.3">
      <c r="B273" s="6"/>
      <c r="C273" s="106" t="s">
        <v>3</v>
      </c>
      <c r="D273" s="110"/>
      <c r="E273" s="110"/>
      <c r="F273" s="110"/>
      <c r="G273" s="110"/>
      <c r="H273" s="110"/>
    </row>
    <row r="274" spans="2:8" hidden="1" outlineLevel="1" x14ac:dyDescent="0.3">
      <c r="B274" s="6"/>
      <c r="C274" s="106" t="s">
        <v>5</v>
      </c>
      <c r="D274" s="110"/>
      <c r="E274" s="110"/>
      <c r="F274" s="110"/>
      <c r="G274" s="110"/>
      <c r="H274" s="110"/>
    </row>
    <row r="275" spans="2:8" hidden="1" outlineLevel="1" x14ac:dyDescent="0.3">
      <c r="B275" s="6"/>
      <c r="C275" s="106" t="s">
        <v>6</v>
      </c>
      <c r="D275" s="110"/>
      <c r="E275" s="110"/>
      <c r="F275" s="110"/>
      <c r="G275" s="110"/>
      <c r="H275" s="110"/>
    </row>
    <row r="276" spans="2:8" hidden="1" outlineLevel="1" x14ac:dyDescent="0.3">
      <c r="B276" s="6"/>
      <c r="C276" s="106" t="s">
        <v>7</v>
      </c>
      <c r="D276" s="110"/>
      <c r="E276" s="110"/>
      <c r="F276" s="110"/>
      <c r="G276" s="110"/>
      <c r="H276" s="110"/>
    </row>
    <row r="277" spans="2:8" hidden="1" outlineLevel="1" x14ac:dyDescent="0.3">
      <c r="B277" s="6"/>
      <c r="C277" s="106" t="s">
        <v>8</v>
      </c>
      <c r="D277" s="110"/>
      <c r="E277" s="110"/>
      <c r="F277" s="110"/>
      <c r="G277" s="110"/>
      <c r="H277" s="110"/>
    </row>
    <row r="278" spans="2:8" ht="28.5" customHeight="1" collapsed="1" x14ac:dyDescent="0.3">
      <c r="B278" s="33" t="s">
        <v>178</v>
      </c>
      <c r="C278" s="109" t="s">
        <v>179</v>
      </c>
      <c r="D278" s="87" t="s">
        <v>79</v>
      </c>
      <c r="E278" s="87" t="s">
        <v>79</v>
      </c>
      <c r="F278" s="87" t="s">
        <v>79</v>
      </c>
      <c r="G278" s="87" t="s">
        <v>79</v>
      </c>
      <c r="H278" s="87" t="s">
        <v>79</v>
      </c>
    </row>
    <row r="279" spans="2:8" hidden="1" outlineLevel="1" x14ac:dyDescent="0.3">
      <c r="B279" s="6"/>
      <c r="C279" s="106" t="s">
        <v>4</v>
      </c>
      <c r="D279" s="110"/>
      <c r="E279" s="110"/>
      <c r="F279" s="110"/>
      <c r="G279" s="110"/>
      <c r="H279" s="110"/>
    </row>
    <row r="280" spans="2:8" hidden="1" outlineLevel="1" x14ac:dyDescent="0.3">
      <c r="B280" s="6"/>
      <c r="C280" s="106" t="s">
        <v>3</v>
      </c>
      <c r="D280" s="110"/>
      <c r="E280" s="110"/>
      <c r="F280" s="110"/>
      <c r="G280" s="110"/>
      <c r="H280" s="110"/>
    </row>
    <row r="281" spans="2:8" hidden="1" outlineLevel="1" x14ac:dyDescent="0.3">
      <c r="B281" s="6"/>
      <c r="C281" s="106" t="s">
        <v>5</v>
      </c>
      <c r="D281" s="110"/>
      <c r="E281" s="110"/>
      <c r="F281" s="110"/>
      <c r="G281" s="110"/>
      <c r="H281" s="110"/>
    </row>
    <row r="282" spans="2:8" hidden="1" outlineLevel="1" x14ac:dyDescent="0.3">
      <c r="B282" s="6"/>
      <c r="C282" s="106" t="s">
        <v>6</v>
      </c>
      <c r="D282" s="110"/>
      <c r="E282" s="110"/>
      <c r="F282" s="110"/>
      <c r="G282" s="110"/>
      <c r="H282" s="110"/>
    </row>
    <row r="283" spans="2:8" hidden="1" outlineLevel="1" x14ac:dyDescent="0.3">
      <c r="B283" s="6"/>
      <c r="C283" s="106" t="s">
        <v>7</v>
      </c>
      <c r="D283" s="110"/>
      <c r="E283" s="110"/>
      <c r="F283" s="110"/>
      <c r="G283" s="110"/>
      <c r="H283" s="110"/>
    </row>
    <row r="284" spans="2:8" hidden="1" outlineLevel="1" x14ac:dyDescent="0.3">
      <c r="B284" s="6"/>
      <c r="C284" s="106" t="s">
        <v>8</v>
      </c>
      <c r="D284" s="110"/>
      <c r="E284" s="110"/>
      <c r="F284" s="110"/>
      <c r="G284" s="110"/>
      <c r="H284" s="110"/>
    </row>
    <row r="285" spans="2:8" ht="28.5" customHeight="1" collapsed="1" x14ac:dyDescent="0.3">
      <c r="B285" s="33" t="s">
        <v>180</v>
      </c>
      <c r="C285" s="109" t="s">
        <v>181</v>
      </c>
      <c r="D285" s="87" t="s">
        <v>79</v>
      </c>
      <c r="E285" s="87" t="s">
        <v>79</v>
      </c>
      <c r="F285" s="87" t="s">
        <v>79</v>
      </c>
      <c r="G285" s="87" t="s">
        <v>79</v>
      </c>
      <c r="H285" s="87" t="s">
        <v>79</v>
      </c>
    </row>
    <row r="286" spans="2:8" hidden="1" outlineLevel="1" x14ac:dyDescent="0.3">
      <c r="B286" s="6"/>
      <c r="C286" s="106" t="s">
        <v>4</v>
      </c>
      <c r="D286" s="110"/>
      <c r="E286" s="110"/>
      <c r="F286" s="110"/>
      <c r="G286" s="110"/>
      <c r="H286" s="110"/>
    </row>
    <row r="287" spans="2:8" hidden="1" outlineLevel="1" x14ac:dyDescent="0.3">
      <c r="B287" s="6"/>
      <c r="C287" s="106" t="s">
        <v>3</v>
      </c>
      <c r="D287" s="110"/>
      <c r="E287" s="110"/>
      <c r="F287" s="110"/>
      <c r="G287" s="110"/>
      <c r="H287" s="110"/>
    </row>
    <row r="288" spans="2:8" hidden="1" outlineLevel="1" x14ac:dyDescent="0.3">
      <c r="B288" s="6"/>
      <c r="C288" s="106" t="s">
        <v>5</v>
      </c>
      <c r="D288" s="110"/>
      <c r="E288" s="110"/>
      <c r="F288" s="110"/>
      <c r="G288" s="110"/>
      <c r="H288" s="110"/>
    </row>
    <row r="289" spans="2:8" hidden="1" outlineLevel="1" x14ac:dyDescent="0.3">
      <c r="B289" s="6"/>
      <c r="C289" s="106" t="s">
        <v>6</v>
      </c>
      <c r="D289" s="110"/>
      <c r="E289" s="110"/>
      <c r="F289" s="110"/>
      <c r="G289" s="110"/>
      <c r="H289" s="110"/>
    </row>
    <row r="290" spans="2:8" hidden="1" outlineLevel="1" x14ac:dyDescent="0.3">
      <c r="B290" s="6"/>
      <c r="C290" s="106" t="s">
        <v>7</v>
      </c>
      <c r="D290" s="110"/>
      <c r="E290" s="110"/>
      <c r="F290" s="110"/>
      <c r="G290" s="110"/>
      <c r="H290" s="110"/>
    </row>
    <row r="291" spans="2:8" hidden="1" outlineLevel="1" x14ac:dyDescent="0.3">
      <c r="B291" s="6"/>
      <c r="C291" s="106" t="s">
        <v>8</v>
      </c>
      <c r="D291" s="110"/>
      <c r="E291" s="110"/>
      <c r="F291" s="110"/>
      <c r="G291" s="110"/>
      <c r="H291" s="110"/>
    </row>
    <row r="292" spans="2:8" ht="28.5" customHeight="1" collapsed="1" x14ac:dyDescent="0.3">
      <c r="B292" s="33" t="s">
        <v>182</v>
      </c>
      <c r="C292" s="109" t="s">
        <v>183</v>
      </c>
      <c r="D292" s="87" t="s">
        <v>79</v>
      </c>
      <c r="E292" s="87" t="s">
        <v>79</v>
      </c>
      <c r="F292" s="87" t="s">
        <v>79</v>
      </c>
      <c r="G292" s="87" t="s">
        <v>79</v>
      </c>
      <c r="H292" s="87" t="s">
        <v>79</v>
      </c>
    </row>
    <row r="293" spans="2:8" hidden="1" outlineLevel="1" x14ac:dyDescent="0.3">
      <c r="B293" s="6"/>
      <c r="C293" s="106" t="s">
        <v>4</v>
      </c>
      <c r="D293" s="110"/>
      <c r="E293" s="110"/>
      <c r="F293" s="110"/>
      <c r="G293" s="110"/>
      <c r="H293" s="110"/>
    </row>
    <row r="294" spans="2:8" hidden="1" outlineLevel="1" x14ac:dyDescent="0.3">
      <c r="B294" s="6"/>
      <c r="C294" s="106" t="s">
        <v>3</v>
      </c>
      <c r="D294" s="110"/>
      <c r="E294" s="110"/>
      <c r="F294" s="110"/>
      <c r="G294" s="110"/>
      <c r="H294" s="110"/>
    </row>
    <row r="295" spans="2:8" hidden="1" outlineLevel="1" x14ac:dyDescent="0.3">
      <c r="B295" s="6"/>
      <c r="C295" s="106" t="s">
        <v>5</v>
      </c>
      <c r="D295" s="110"/>
      <c r="E295" s="110"/>
      <c r="F295" s="110"/>
      <c r="G295" s="110"/>
      <c r="H295" s="110"/>
    </row>
    <row r="296" spans="2:8" hidden="1" outlineLevel="1" x14ac:dyDescent="0.3">
      <c r="B296" s="6"/>
      <c r="C296" s="106" t="s">
        <v>6</v>
      </c>
      <c r="D296" s="110"/>
      <c r="E296" s="110"/>
      <c r="F296" s="110"/>
      <c r="G296" s="110"/>
      <c r="H296" s="110"/>
    </row>
    <row r="297" spans="2:8" hidden="1" outlineLevel="1" x14ac:dyDescent="0.3">
      <c r="B297" s="6"/>
      <c r="C297" s="106" t="s">
        <v>7</v>
      </c>
      <c r="D297" s="110"/>
      <c r="E297" s="110"/>
      <c r="F297" s="110"/>
      <c r="G297" s="110"/>
      <c r="H297" s="110"/>
    </row>
    <row r="298" spans="2:8" hidden="1" outlineLevel="1" x14ac:dyDescent="0.3">
      <c r="B298" s="6"/>
      <c r="C298" s="106" t="s">
        <v>8</v>
      </c>
      <c r="D298" s="110"/>
      <c r="E298" s="110"/>
      <c r="F298" s="110"/>
      <c r="G298" s="110"/>
      <c r="H298" s="110"/>
    </row>
    <row r="299" spans="2:8" ht="28.5" customHeight="1" collapsed="1" x14ac:dyDescent="0.3">
      <c r="B299" s="33" t="s">
        <v>184</v>
      </c>
      <c r="C299" s="109" t="s">
        <v>185</v>
      </c>
      <c r="D299" s="87" t="s">
        <v>79</v>
      </c>
      <c r="E299" s="87" t="s">
        <v>79</v>
      </c>
      <c r="F299" s="87" t="s">
        <v>79</v>
      </c>
      <c r="G299" s="87" t="s">
        <v>79</v>
      </c>
      <c r="H299" s="87" t="s">
        <v>79</v>
      </c>
    </row>
    <row r="300" spans="2:8" hidden="1" outlineLevel="1" x14ac:dyDescent="0.3">
      <c r="B300" s="6"/>
      <c r="C300" s="106" t="s">
        <v>4</v>
      </c>
      <c r="D300" s="110"/>
      <c r="E300" s="110"/>
      <c r="F300" s="110"/>
      <c r="G300" s="110"/>
      <c r="H300" s="110"/>
    </row>
    <row r="301" spans="2:8" hidden="1" outlineLevel="1" x14ac:dyDescent="0.3">
      <c r="B301" s="6"/>
      <c r="C301" s="106" t="s">
        <v>3</v>
      </c>
      <c r="D301" s="110"/>
      <c r="E301" s="110"/>
      <c r="F301" s="110"/>
      <c r="G301" s="110"/>
      <c r="H301" s="110"/>
    </row>
    <row r="302" spans="2:8" hidden="1" outlineLevel="1" x14ac:dyDescent="0.3">
      <c r="B302" s="6"/>
      <c r="C302" s="106" t="s">
        <v>5</v>
      </c>
      <c r="D302" s="110"/>
      <c r="E302" s="110"/>
      <c r="F302" s="110"/>
      <c r="G302" s="110"/>
      <c r="H302" s="110"/>
    </row>
    <row r="303" spans="2:8" hidden="1" outlineLevel="1" x14ac:dyDescent="0.3">
      <c r="B303" s="6"/>
      <c r="C303" s="106" t="s">
        <v>6</v>
      </c>
      <c r="D303" s="110"/>
      <c r="E303" s="110"/>
      <c r="F303" s="110"/>
      <c r="G303" s="110"/>
      <c r="H303" s="110"/>
    </row>
    <row r="304" spans="2:8" hidden="1" outlineLevel="1" x14ac:dyDescent="0.3">
      <c r="B304" s="6"/>
      <c r="C304" s="106" t="s">
        <v>7</v>
      </c>
      <c r="D304" s="110"/>
      <c r="E304" s="110"/>
      <c r="F304" s="110"/>
      <c r="G304" s="110"/>
      <c r="H304" s="110"/>
    </row>
    <row r="305" spans="2:8" hidden="1" outlineLevel="1" x14ac:dyDescent="0.3">
      <c r="B305" s="6"/>
      <c r="C305" s="106" t="s">
        <v>8</v>
      </c>
      <c r="D305" s="110"/>
      <c r="E305" s="110"/>
      <c r="F305" s="110"/>
      <c r="G305" s="110"/>
      <c r="H305" s="110"/>
    </row>
    <row r="306" spans="2:8" ht="28.5" customHeight="1" collapsed="1" x14ac:dyDescent="0.3">
      <c r="B306" s="33" t="s">
        <v>186</v>
      </c>
      <c r="C306" s="109" t="s">
        <v>187</v>
      </c>
      <c r="D306" s="87" t="s">
        <v>79</v>
      </c>
      <c r="E306" s="87" t="s">
        <v>79</v>
      </c>
      <c r="F306" s="87" t="s">
        <v>79</v>
      </c>
      <c r="G306" s="87" t="s">
        <v>79</v>
      </c>
      <c r="H306" s="87" t="s">
        <v>79</v>
      </c>
    </row>
    <row r="307" spans="2:8" hidden="1" outlineLevel="1" x14ac:dyDescent="0.3">
      <c r="B307" s="6"/>
      <c r="C307" s="106" t="s">
        <v>4</v>
      </c>
      <c r="D307" s="110"/>
      <c r="E307" s="110"/>
      <c r="F307" s="110"/>
      <c r="G307" s="110"/>
      <c r="H307" s="110"/>
    </row>
    <row r="308" spans="2:8" hidden="1" outlineLevel="1" x14ac:dyDescent="0.3">
      <c r="B308" s="6"/>
      <c r="C308" s="106" t="s">
        <v>3</v>
      </c>
      <c r="D308" s="110"/>
      <c r="E308" s="110"/>
      <c r="F308" s="110"/>
      <c r="G308" s="110"/>
      <c r="H308" s="110"/>
    </row>
    <row r="309" spans="2:8" hidden="1" outlineLevel="1" x14ac:dyDescent="0.3">
      <c r="B309" s="6"/>
      <c r="C309" s="106" t="s">
        <v>5</v>
      </c>
      <c r="D309" s="110"/>
      <c r="E309" s="110"/>
      <c r="F309" s="110"/>
      <c r="G309" s="110"/>
      <c r="H309" s="110"/>
    </row>
    <row r="310" spans="2:8" hidden="1" outlineLevel="1" x14ac:dyDescent="0.3">
      <c r="B310" s="6"/>
      <c r="C310" s="106" t="s">
        <v>6</v>
      </c>
      <c r="D310" s="110"/>
      <c r="E310" s="110"/>
      <c r="F310" s="110"/>
      <c r="G310" s="110"/>
      <c r="H310" s="110"/>
    </row>
    <row r="311" spans="2:8" hidden="1" outlineLevel="1" x14ac:dyDescent="0.3">
      <c r="B311" s="6"/>
      <c r="C311" s="106" t="s">
        <v>7</v>
      </c>
      <c r="D311" s="110"/>
      <c r="E311" s="110"/>
      <c r="F311" s="110"/>
      <c r="G311" s="110"/>
      <c r="H311" s="110"/>
    </row>
    <row r="312" spans="2:8" hidden="1" outlineLevel="1" x14ac:dyDescent="0.3">
      <c r="B312" s="6"/>
      <c r="C312" s="106" t="s">
        <v>8</v>
      </c>
      <c r="D312" s="110"/>
      <c r="E312" s="110"/>
      <c r="F312" s="110"/>
      <c r="G312" s="110"/>
      <c r="H312" s="110"/>
    </row>
    <row r="313" spans="2:8" ht="28.5" customHeight="1" collapsed="1" x14ac:dyDescent="0.3">
      <c r="B313" s="33" t="s">
        <v>188</v>
      </c>
      <c r="C313" s="109" t="s">
        <v>189</v>
      </c>
      <c r="D313" s="87" t="s">
        <v>79</v>
      </c>
      <c r="E313" s="87" t="s">
        <v>79</v>
      </c>
      <c r="F313" s="87" t="s">
        <v>79</v>
      </c>
      <c r="G313" s="87" t="s">
        <v>79</v>
      </c>
      <c r="H313" s="87" t="s">
        <v>79</v>
      </c>
    </row>
    <row r="314" spans="2:8" hidden="1" outlineLevel="1" x14ac:dyDescent="0.3">
      <c r="B314" s="6"/>
      <c r="C314" s="106" t="s">
        <v>4</v>
      </c>
      <c r="D314" s="110"/>
      <c r="E314" s="110"/>
      <c r="F314" s="110"/>
      <c r="G314" s="110"/>
      <c r="H314" s="110"/>
    </row>
    <row r="315" spans="2:8" hidden="1" outlineLevel="1" x14ac:dyDescent="0.3">
      <c r="B315" s="6"/>
      <c r="C315" s="106" t="s">
        <v>3</v>
      </c>
      <c r="D315" s="110"/>
      <c r="E315" s="110"/>
      <c r="F315" s="110"/>
      <c r="G315" s="110"/>
      <c r="H315" s="110"/>
    </row>
    <row r="316" spans="2:8" hidden="1" outlineLevel="1" x14ac:dyDescent="0.3">
      <c r="B316" s="6"/>
      <c r="C316" s="106" t="s">
        <v>5</v>
      </c>
      <c r="D316" s="110"/>
      <c r="E316" s="110"/>
      <c r="F316" s="110"/>
      <c r="G316" s="110"/>
      <c r="H316" s="110"/>
    </row>
    <row r="317" spans="2:8" hidden="1" outlineLevel="1" x14ac:dyDescent="0.3">
      <c r="B317" s="6"/>
      <c r="C317" s="106" t="s">
        <v>6</v>
      </c>
      <c r="D317" s="110"/>
      <c r="E317" s="110"/>
      <c r="F317" s="110"/>
      <c r="G317" s="110"/>
      <c r="H317" s="110"/>
    </row>
    <row r="318" spans="2:8" hidden="1" outlineLevel="1" x14ac:dyDescent="0.3">
      <c r="B318" s="6"/>
      <c r="C318" s="106" t="s">
        <v>7</v>
      </c>
      <c r="D318" s="110"/>
      <c r="E318" s="110"/>
      <c r="F318" s="110"/>
      <c r="G318" s="110"/>
      <c r="H318" s="110"/>
    </row>
    <row r="319" spans="2:8" hidden="1" outlineLevel="1" x14ac:dyDescent="0.3">
      <c r="B319" s="6"/>
      <c r="C319" s="106" t="s">
        <v>8</v>
      </c>
      <c r="D319" s="110"/>
      <c r="E319" s="110"/>
      <c r="F319" s="110"/>
      <c r="G319" s="110"/>
      <c r="H319" s="110"/>
    </row>
    <row r="320" spans="2:8" ht="28.5" customHeight="1" collapsed="1" x14ac:dyDescent="0.3">
      <c r="B320" s="33" t="s">
        <v>190</v>
      </c>
      <c r="C320" s="109" t="s">
        <v>191</v>
      </c>
      <c r="D320" s="87" t="s">
        <v>79</v>
      </c>
      <c r="E320" s="87" t="s">
        <v>79</v>
      </c>
      <c r="F320" s="87" t="s">
        <v>79</v>
      </c>
      <c r="G320" s="87" t="s">
        <v>79</v>
      </c>
      <c r="H320" s="87" t="s">
        <v>79</v>
      </c>
    </row>
    <row r="321" spans="2:8" hidden="1" outlineLevel="1" x14ac:dyDescent="0.3">
      <c r="B321" s="6"/>
      <c r="C321" s="106" t="s">
        <v>4</v>
      </c>
      <c r="D321" s="110"/>
      <c r="E321" s="110"/>
      <c r="F321" s="110"/>
      <c r="G321" s="110"/>
      <c r="H321" s="110"/>
    </row>
    <row r="322" spans="2:8" hidden="1" outlineLevel="1" x14ac:dyDescent="0.3">
      <c r="B322" s="6"/>
      <c r="C322" s="106" t="s">
        <v>3</v>
      </c>
      <c r="D322" s="110"/>
      <c r="E322" s="110"/>
      <c r="F322" s="110"/>
      <c r="G322" s="110"/>
      <c r="H322" s="110"/>
    </row>
    <row r="323" spans="2:8" hidden="1" outlineLevel="1" x14ac:dyDescent="0.3">
      <c r="B323" s="6"/>
      <c r="C323" s="106" t="s">
        <v>5</v>
      </c>
      <c r="D323" s="110"/>
      <c r="E323" s="110"/>
      <c r="F323" s="110"/>
      <c r="G323" s="110"/>
      <c r="H323" s="110"/>
    </row>
    <row r="324" spans="2:8" hidden="1" outlineLevel="1" x14ac:dyDescent="0.3">
      <c r="B324" s="6"/>
      <c r="C324" s="106" t="s">
        <v>6</v>
      </c>
      <c r="D324" s="110"/>
      <c r="E324" s="110"/>
      <c r="F324" s="110"/>
      <c r="G324" s="110"/>
      <c r="H324" s="110"/>
    </row>
    <row r="325" spans="2:8" hidden="1" outlineLevel="1" x14ac:dyDescent="0.3">
      <c r="B325" s="6"/>
      <c r="C325" s="106" t="s">
        <v>7</v>
      </c>
      <c r="D325" s="110"/>
      <c r="E325" s="110"/>
      <c r="F325" s="110"/>
      <c r="G325" s="110"/>
      <c r="H325" s="110"/>
    </row>
    <row r="326" spans="2:8" hidden="1" outlineLevel="1" x14ac:dyDescent="0.3">
      <c r="B326" s="6"/>
      <c r="C326" s="106" t="s">
        <v>8</v>
      </c>
      <c r="D326" s="110"/>
      <c r="E326" s="110"/>
      <c r="F326" s="110"/>
      <c r="G326" s="110"/>
      <c r="H326" s="110"/>
    </row>
    <row r="327" spans="2:8" ht="28.5" customHeight="1" collapsed="1" x14ac:dyDescent="0.3">
      <c r="B327" s="33" t="s">
        <v>192</v>
      </c>
      <c r="C327" s="109" t="s">
        <v>193</v>
      </c>
      <c r="D327" s="87" t="s">
        <v>79</v>
      </c>
      <c r="E327" s="87" t="s">
        <v>79</v>
      </c>
      <c r="F327" s="87" t="s">
        <v>79</v>
      </c>
      <c r="G327" s="87" t="s">
        <v>79</v>
      </c>
      <c r="H327" s="87" t="s">
        <v>79</v>
      </c>
    </row>
    <row r="328" spans="2:8" hidden="1" outlineLevel="1" x14ac:dyDescent="0.3">
      <c r="B328" s="6"/>
      <c r="C328" s="106" t="s">
        <v>4</v>
      </c>
      <c r="D328" s="110"/>
      <c r="E328" s="110"/>
      <c r="F328" s="110"/>
      <c r="G328" s="110"/>
      <c r="H328" s="110"/>
    </row>
    <row r="329" spans="2:8" hidden="1" outlineLevel="1" x14ac:dyDescent="0.3">
      <c r="B329" s="6"/>
      <c r="C329" s="106" t="s">
        <v>3</v>
      </c>
      <c r="D329" s="110"/>
      <c r="E329" s="110"/>
      <c r="F329" s="110"/>
      <c r="G329" s="110"/>
      <c r="H329" s="110"/>
    </row>
    <row r="330" spans="2:8" hidden="1" outlineLevel="1" x14ac:dyDescent="0.3">
      <c r="B330" s="6"/>
      <c r="C330" s="106" t="s">
        <v>5</v>
      </c>
      <c r="D330" s="110"/>
      <c r="E330" s="110"/>
      <c r="F330" s="110"/>
      <c r="G330" s="110"/>
      <c r="H330" s="110"/>
    </row>
    <row r="331" spans="2:8" hidden="1" outlineLevel="1" x14ac:dyDescent="0.3">
      <c r="B331" s="6"/>
      <c r="C331" s="106" t="s">
        <v>6</v>
      </c>
      <c r="D331" s="110"/>
      <c r="E331" s="110"/>
      <c r="F331" s="110"/>
      <c r="G331" s="110"/>
      <c r="H331" s="110"/>
    </row>
    <row r="332" spans="2:8" hidden="1" outlineLevel="1" x14ac:dyDescent="0.3">
      <c r="B332" s="6"/>
      <c r="C332" s="106" t="s">
        <v>7</v>
      </c>
      <c r="D332" s="110"/>
      <c r="E332" s="110"/>
      <c r="F332" s="110"/>
      <c r="G332" s="110"/>
      <c r="H332" s="110"/>
    </row>
    <row r="333" spans="2:8" hidden="1" outlineLevel="1" x14ac:dyDescent="0.3">
      <c r="B333" s="6"/>
      <c r="C333" s="106" t="s">
        <v>8</v>
      </c>
      <c r="D333" s="110"/>
      <c r="E333" s="110"/>
      <c r="F333" s="110"/>
      <c r="G333" s="110"/>
      <c r="H333" s="110"/>
    </row>
    <row r="334" spans="2:8" ht="28.5" customHeight="1" collapsed="1" x14ac:dyDescent="0.3">
      <c r="B334" s="33" t="s">
        <v>194</v>
      </c>
      <c r="C334" s="109" t="s">
        <v>195</v>
      </c>
      <c r="D334" s="87" t="s">
        <v>79</v>
      </c>
      <c r="E334" s="87" t="s">
        <v>79</v>
      </c>
      <c r="F334" s="87" t="s">
        <v>79</v>
      </c>
      <c r="G334" s="87" t="s">
        <v>79</v>
      </c>
      <c r="H334" s="87" t="s">
        <v>79</v>
      </c>
    </row>
    <row r="335" spans="2:8" hidden="1" outlineLevel="1" x14ac:dyDescent="0.3">
      <c r="B335" s="6"/>
      <c r="C335" s="106" t="s">
        <v>4</v>
      </c>
      <c r="D335" s="110"/>
      <c r="E335" s="110"/>
      <c r="F335" s="110"/>
      <c r="G335" s="110"/>
      <c r="H335" s="110"/>
    </row>
    <row r="336" spans="2:8" hidden="1" outlineLevel="1" x14ac:dyDescent="0.3">
      <c r="B336" s="6"/>
      <c r="C336" s="106" t="s">
        <v>3</v>
      </c>
      <c r="D336" s="110"/>
      <c r="E336" s="110"/>
      <c r="F336" s="110"/>
      <c r="G336" s="110"/>
      <c r="H336" s="110"/>
    </row>
    <row r="337" spans="2:8" hidden="1" outlineLevel="1" x14ac:dyDescent="0.3">
      <c r="B337" s="6"/>
      <c r="C337" s="106" t="s">
        <v>5</v>
      </c>
      <c r="D337" s="110"/>
      <c r="E337" s="110"/>
      <c r="F337" s="110"/>
      <c r="G337" s="110"/>
      <c r="H337" s="110"/>
    </row>
    <row r="338" spans="2:8" hidden="1" outlineLevel="1" x14ac:dyDescent="0.3">
      <c r="B338" s="6"/>
      <c r="C338" s="106" t="s">
        <v>6</v>
      </c>
      <c r="D338" s="110"/>
      <c r="E338" s="110"/>
      <c r="F338" s="110"/>
      <c r="G338" s="110"/>
      <c r="H338" s="110"/>
    </row>
    <row r="339" spans="2:8" hidden="1" outlineLevel="1" x14ac:dyDescent="0.3">
      <c r="B339" s="6"/>
      <c r="C339" s="106" t="s">
        <v>7</v>
      </c>
      <c r="D339" s="110"/>
      <c r="E339" s="110"/>
      <c r="F339" s="110"/>
      <c r="G339" s="110"/>
      <c r="H339" s="110"/>
    </row>
    <row r="340" spans="2:8" hidden="1" outlineLevel="1" x14ac:dyDescent="0.3">
      <c r="B340" s="6"/>
      <c r="C340" s="106" t="s">
        <v>8</v>
      </c>
      <c r="D340" s="110"/>
      <c r="E340" s="110"/>
      <c r="F340" s="110"/>
      <c r="G340" s="110"/>
      <c r="H340" s="110"/>
    </row>
    <row r="341" spans="2:8" ht="28.5" customHeight="1" collapsed="1" x14ac:dyDescent="0.3">
      <c r="B341" s="33" t="s">
        <v>196</v>
      </c>
      <c r="C341" s="109" t="s">
        <v>197</v>
      </c>
      <c r="D341" s="87" t="s">
        <v>79</v>
      </c>
      <c r="E341" s="87" t="s">
        <v>79</v>
      </c>
      <c r="F341" s="87" t="s">
        <v>79</v>
      </c>
      <c r="G341" s="87" t="s">
        <v>79</v>
      </c>
      <c r="H341" s="87" t="s">
        <v>79</v>
      </c>
    </row>
    <row r="342" spans="2:8" hidden="1" outlineLevel="1" x14ac:dyDescent="0.3">
      <c r="B342" s="6"/>
      <c r="C342" s="106" t="s">
        <v>4</v>
      </c>
      <c r="D342" s="110"/>
      <c r="E342" s="110"/>
      <c r="F342" s="110"/>
      <c r="G342" s="110"/>
      <c r="H342" s="110"/>
    </row>
    <row r="343" spans="2:8" hidden="1" outlineLevel="1" x14ac:dyDescent="0.3">
      <c r="B343" s="6"/>
      <c r="C343" s="106" t="s">
        <v>3</v>
      </c>
      <c r="D343" s="110"/>
      <c r="E343" s="110"/>
      <c r="F343" s="110"/>
      <c r="G343" s="110"/>
      <c r="H343" s="110"/>
    </row>
    <row r="344" spans="2:8" hidden="1" outlineLevel="1" x14ac:dyDescent="0.3">
      <c r="B344" s="6"/>
      <c r="C344" s="106" t="s">
        <v>5</v>
      </c>
      <c r="D344" s="110"/>
      <c r="E344" s="110"/>
      <c r="F344" s="110"/>
      <c r="G344" s="110"/>
      <c r="H344" s="110"/>
    </row>
    <row r="345" spans="2:8" hidden="1" outlineLevel="1" x14ac:dyDescent="0.3">
      <c r="B345" s="6"/>
      <c r="C345" s="106" t="s">
        <v>6</v>
      </c>
      <c r="D345" s="110"/>
      <c r="E345" s="110"/>
      <c r="F345" s="110"/>
      <c r="G345" s="110"/>
      <c r="H345" s="110"/>
    </row>
    <row r="346" spans="2:8" hidden="1" outlineLevel="1" x14ac:dyDescent="0.3">
      <c r="B346" s="6"/>
      <c r="C346" s="106" t="s">
        <v>7</v>
      </c>
      <c r="D346" s="110"/>
      <c r="E346" s="110"/>
      <c r="F346" s="110"/>
      <c r="G346" s="110"/>
      <c r="H346" s="110"/>
    </row>
    <row r="347" spans="2:8" hidden="1" outlineLevel="1" x14ac:dyDescent="0.3">
      <c r="B347" s="6"/>
      <c r="C347" s="106" t="s">
        <v>8</v>
      </c>
      <c r="D347" s="110"/>
      <c r="E347" s="110"/>
      <c r="F347" s="110"/>
      <c r="G347" s="110"/>
      <c r="H347" s="110"/>
    </row>
    <row r="348" spans="2:8" ht="28.5" customHeight="1" collapsed="1" x14ac:dyDescent="0.3">
      <c r="B348" s="33" t="s">
        <v>198</v>
      </c>
      <c r="C348" s="109" t="s">
        <v>199</v>
      </c>
      <c r="D348" s="87" t="s">
        <v>79</v>
      </c>
      <c r="E348" s="87" t="s">
        <v>79</v>
      </c>
      <c r="F348" s="87" t="s">
        <v>79</v>
      </c>
      <c r="G348" s="87" t="s">
        <v>79</v>
      </c>
      <c r="H348" s="87" t="s">
        <v>79</v>
      </c>
    </row>
    <row r="349" spans="2:8" hidden="1" outlineLevel="1" x14ac:dyDescent="0.3">
      <c r="B349" s="6"/>
      <c r="C349" s="106" t="s">
        <v>4</v>
      </c>
      <c r="D349" s="110"/>
      <c r="E349" s="110"/>
      <c r="F349" s="110"/>
      <c r="G349" s="110"/>
      <c r="H349" s="110"/>
    </row>
    <row r="350" spans="2:8" hidden="1" outlineLevel="1" x14ac:dyDescent="0.3">
      <c r="B350" s="6"/>
      <c r="C350" s="106" t="s">
        <v>3</v>
      </c>
      <c r="D350" s="110"/>
      <c r="E350" s="110"/>
      <c r="F350" s="110"/>
      <c r="G350" s="110"/>
      <c r="H350" s="110"/>
    </row>
    <row r="351" spans="2:8" hidden="1" outlineLevel="1" x14ac:dyDescent="0.3">
      <c r="B351" s="6"/>
      <c r="C351" s="106" t="s">
        <v>5</v>
      </c>
      <c r="D351" s="110"/>
      <c r="E351" s="110"/>
      <c r="F351" s="110"/>
      <c r="G351" s="110"/>
      <c r="H351" s="110"/>
    </row>
    <row r="352" spans="2:8" hidden="1" outlineLevel="1" x14ac:dyDescent="0.3">
      <c r="B352" s="6"/>
      <c r="C352" s="106" t="s">
        <v>6</v>
      </c>
      <c r="D352" s="110"/>
      <c r="E352" s="110"/>
      <c r="F352" s="110"/>
      <c r="G352" s="110"/>
      <c r="H352" s="110"/>
    </row>
    <row r="353" spans="2:8" hidden="1" outlineLevel="1" x14ac:dyDescent="0.3">
      <c r="B353" s="6"/>
      <c r="C353" s="106" t="s">
        <v>7</v>
      </c>
      <c r="D353" s="110"/>
      <c r="E353" s="110"/>
      <c r="F353" s="110"/>
      <c r="G353" s="110"/>
      <c r="H353" s="110"/>
    </row>
    <row r="354" spans="2:8" hidden="1" outlineLevel="1" x14ac:dyDescent="0.3">
      <c r="B354" s="6"/>
      <c r="C354" s="106" t="s">
        <v>8</v>
      </c>
      <c r="D354" s="110"/>
      <c r="E354" s="110"/>
      <c r="F354" s="110"/>
      <c r="G354" s="110"/>
      <c r="H354" s="110"/>
    </row>
    <row r="355" spans="2:8" ht="28.5" customHeight="1" collapsed="1" x14ac:dyDescent="0.3">
      <c r="B355" s="33" t="s">
        <v>200</v>
      </c>
      <c r="C355" s="109" t="s">
        <v>201</v>
      </c>
      <c r="D355" s="87" t="s">
        <v>79</v>
      </c>
      <c r="E355" s="87" t="s">
        <v>79</v>
      </c>
      <c r="F355" s="87" t="s">
        <v>79</v>
      </c>
      <c r="G355" s="87" t="s">
        <v>79</v>
      </c>
      <c r="H355" s="87" t="s">
        <v>79</v>
      </c>
    </row>
    <row r="356" spans="2:8" hidden="1" outlineLevel="1" x14ac:dyDescent="0.3">
      <c r="B356" s="6"/>
      <c r="C356" s="106" t="s">
        <v>4</v>
      </c>
      <c r="D356" s="110"/>
      <c r="E356" s="110"/>
      <c r="F356" s="110"/>
      <c r="G356" s="110"/>
      <c r="H356" s="110"/>
    </row>
    <row r="357" spans="2:8" hidden="1" outlineLevel="1" x14ac:dyDescent="0.3">
      <c r="B357" s="6"/>
      <c r="C357" s="106" t="s">
        <v>3</v>
      </c>
      <c r="D357" s="110"/>
      <c r="E357" s="110"/>
      <c r="F357" s="110"/>
      <c r="G357" s="110"/>
      <c r="H357" s="110"/>
    </row>
    <row r="358" spans="2:8" hidden="1" outlineLevel="1" x14ac:dyDescent="0.3">
      <c r="B358" s="6"/>
      <c r="C358" s="106" t="s">
        <v>5</v>
      </c>
      <c r="D358" s="110"/>
      <c r="E358" s="110"/>
      <c r="F358" s="110"/>
      <c r="G358" s="110"/>
      <c r="H358" s="110"/>
    </row>
    <row r="359" spans="2:8" hidden="1" outlineLevel="1" x14ac:dyDescent="0.3">
      <c r="B359" s="6"/>
      <c r="C359" s="106" t="s">
        <v>6</v>
      </c>
      <c r="D359" s="110"/>
      <c r="E359" s="110"/>
      <c r="F359" s="110"/>
      <c r="G359" s="110"/>
      <c r="H359" s="110"/>
    </row>
    <row r="360" spans="2:8" hidden="1" outlineLevel="1" x14ac:dyDescent="0.3">
      <c r="B360" s="6"/>
      <c r="C360" s="106" t="s">
        <v>7</v>
      </c>
      <c r="D360" s="110"/>
      <c r="E360" s="110"/>
      <c r="F360" s="110"/>
      <c r="G360" s="110"/>
      <c r="H360" s="110"/>
    </row>
    <row r="361" spans="2:8" hidden="1" outlineLevel="1" x14ac:dyDescent="0.3">
      <c r="B361" s="6"/>
      <c r="C361" s="106" t="s">
        <v>8</v>
      </c>
      <c r="D361" s="110"/>
      <c r="E361" s="110"/>
      <c r="F361" s="110"/>
      <c r="G361" s="110"/>
      <c r="H361" s="110"/>
    </row>
    <row r="362" spans="2:8" ht="48" customHeight="1" collapsed="1" x14ac:dyDescent="0.3">
      <c r="B362" s="33" t="s">
        <v>202</v>
      </c>
      <c r="C362" s="109" t="s">
        <v>203</v>
      </c>
      <c r="D362" s="87" t="s">
        <v>79</v>
      </c>
      <c r="E362" s="87" t="s">
        <v>79</v>
      </c>
      <c r="F362" s="87" t="s">
        <v>79</v>
      </c>
      <c r="G362" s="87" t="s">
        <v>79</v>
      </c>
      <c r="H362" s="87" t="s">
        <v>79</v>
      </c>
    </row>
    <row r="363" spans="2:8" hidden="1" outlineLevel="1" x14ac:dyDescent="0.3">
      <c r="B363" s="6"/>
      <c r="C363" s="106" t="s">
        <v>4</v>
      </c>
      <c r="D363" s="110"/>
      <c r="E363" s="110"/>
      <c r="F363" s="110"/>
      <c r="G363" s="110"/>
      <c r="H363" s="110"/>
    </row>
    <row r="364" spans="2:8" hidden="1" outlineLevel="1" x14ac:dyDescent="0.3">
      <c r="B364" s="6"/>
      <c r="C364" s="106" t="s">
        <v>3</v>
      </c>
      <c r="D364" s="110"/>
      <c r="E364" s="110"/>
      <c r="F364" s="110"/>
      <c r="G364" s="110"/>
      <c r="H364" s="110"/>
    </row>
    <row r="365" spans="2:8" hidden="1" outlineLevel="1" x14ac:dyDescent="0.3">
      <c r="B365" s="6"/>
      <c r="C365" s="106" t="s">
        <v>5</v>
      </c>
      <c r="D365" s="110"/>
      <c r="E365" s="110"/>
      <c r="F365" s="110"/>
      <c r="G365" s="110"/>
      <c r="H365" s="110"/>
    </row>
    <row r="366" spans="2:8" hidden="1" outlineLevel="1" x14ac:dyDescent="0.3">
      <c r="B366" s="6"/>
      <c r="C366" s="106" t="s">
        <v>6</v>
      </c>
      <c r="D366" s="110"/>
      <c r="E366" s="110"/>
      <c r="F366" s="110"/>
      <c r="G366" s="110"/>
      <c r="H366" s="110"/>
    </row>
    <row r="367" spans="2:8" hidden="1" outlineLevel="1" x14ac:dyDescent="0.3">
      <c r="B367" s="6"/>
      <c r="C367" s="106" t="s">
        <v>7</v>
      </c>
      <c r="D367" s="110"/>
      <c r="E367" s="110"/>
      <c r="F367" s="110"/>
      <c r="G367" s="110"/>
      <c r="H367" s="110"/>
    </row>
    <row r="368" spans="2:8" hidden="1" outlineLevel="1" x14ac:dyDescent="0.3">
      <c r="B368" s="6"/>
      <c r="C368" s="106" t="s">
        <v>8</v>
      </c>
      <c r="D368" s="110"/>
      <c r="E368" s="110"/>
      <c r="F368" s="110"/>
      <c r="G368" s="110"/>
      <c r="H368" s="110"/>
    </row>
    <row r="369" spans="2:8" ht="30" customHeight="1" collapsed="1" x14ac:dyDescent="0.3">
      <c r="B369" s="33" t="s">
        <v>204</v>
      </c>
      <c r="C369" s="109" t="s">
        <v>205</v>
      </c>
      <c r="D369" s="87" t="s">
        <v>79</v>
      </c>
      <c r="E369" s="87" t="s">
        <v>79</v>
      </c>
      <c r="F369" s="87" t="s">
        <v>79</v>
      </c>
      <c r="G369" s="87" t="s">
        <v>79</v>
      </c>
      <c r="H369" s="87" t="s">
        <v>79</v>
      </c>
    </row>
    <row r="370" spans="2:8" hidden="1" outlineLevel="1" x14ac:dyDescent="0.3">
      <c r="B370" s="6"/>
      <c r="C370" s="106" t="s">
        <v>4</v>
      </c>
      <c r="D370" s="110"/>
      <c r="E370" s="110"/>
      <c r="F370" s="110"/>
      <c r="G370" s="110"/>
      <c r="H370" s="110"/>
    </row>
    <row r="371" spans="2:8" hidden="1" outlineLevel="1" x14ac:dyDescent="0.3">
      <c r="B371" s="6"/>
      <c r="C371" s="106" t="s">
        <v>3</v>
      </c>
      <c r="D371" s="110"/>
      <c r="E371" s="110"/>
      <c r="F371" s="110"/>
      <c r="G371" s="110"/>
      <c r="H371" s="110"/>
    </row>
    <row r="372" spans="2:8" hidden="1" outlineLevel="1" x14ac:dyDescent="0.3">
      <c r="B372" s="6"/>
      <c r="C372" s="106" t="s">
        <v>5</v>
      </c>
      <c r="D372" s="110"/>
      <c r="E372" s="110"/>
      <c r="F372" s="110"/>
      <c r="G372" s="110"/>
      <c r="H372" s="110"/>
    </row>
    <row r="373" spans="2:8" hidden="1" outlineLevel="1" x14ac:dyDescent="0.3">
      <c r="B373" s="6"/>
      <c r="C373" s="106" t="s">
        <v>6</v>
      </c>
      <c r="D373" s="110"/>
      <c r="E373" s="110"/>
      <c r="F373" s="110"/>
      <c r="G373" s="110"/>
      <c r="H373" s="110"/>
    </row>
    <row r="374" spans="2:8" hidden="1" outlineLevel="1" x14ac:dyDescent="0.3">
      <c r="B374" s="6"/>
      <c r="C374" s="106" t="s">
        <v>7</v>
      </c>
      <c r="D374" s="110"/>
      <c r="E374" s="110"/>
      <c r="F374" s="110"/>
      <c r="G374" s="110"/>
      <c r="H374" s="110"/>
    </row>
    <row r="375" spans="2:8" hidden="1" outlineLevel="1" x14ac:dyDescent="0.3">
      <c r="B375" s="6"/>
      <c r="C375" s="106" t="s">
        <v>8</v>
      </c>
      <c r="D375" s="110"/>
      <c r="E375" s="110"/>
      <c r="F375" s="110"/>
      <c r="G375" s="110"/>
      <c r="H375" s="110"/>
    </row>
    <row r="376" spans="2:8" ht="48" customHeight="1" collapsed="1" x14ac:dyDescent="0.3">
      <c r="B376" s="33" t="s">
        <v>206</v>
      </c>
      <c r="C376" s="109" t="s">
        <v>207</v>
      </c>
      <c r="D376" s="87" t="s">
        <v>79</v>
      </c>
      <c r="E376" s="87" t="s">
        <v>79</v>
      </c>
      <c r="F376" s="87" t="s">
        <v>79</v>
      </c>
      <c r="G376" s="87" t="s">
        <v>79</v>
      </c>
      <c r="H376" s="87" t="s">
        <v>79</v>
      </c>
    </row>
    <row r="377" spans="2:8" hidden="1" outlineLevel="1" x14ac:dyDescent="0.3">
      <c r="B377" s="6"/>
      <c r="C377" s="106" t="s">
        <v>4</v>
      </c>
      <c r="D377" s="110"/>
      <c r="E377" s="110"/>
      <c r="F377" s="110"/>
      <c r="G377" s="110"/>
      <c r="H377" s="110"/>
    </row>
    <row r="378" spans="2:8" hidden="1" outlineLevel="1" x14ac:dyDescent="0.3">
      <c r="B378" s="6"/>
      <c r="C378" s="106" t="s">
        <v>3</v>
      </c>
      <c r="D378" s="110"/>
      <c r="E378" s="110"/>
      <c r="F378" s="110"/>
      <c r="G378" s="110"/>
      <c r="H378" s="110"/>
    </row>
    <row r="379" spans="2:8" hidden="1" outlineLevel="1" x14ac:dyDescent="0.3">
      <c r="B379" s="6"/>
      <c r="C379" s="106" t="s">
        <v>5</v>
      </c>
      <c r="D379" s="110"/>
      <c r="E379" s="110"/>
      <c r="F379" s="110"/>
      <c r="G379" s="110"/>
      <c r="H379" s="110"/>
    </row>
    <row r="380" spans="2:8" hidden="1" outlineLevel="1" x14ac:dyDescent="0.3">
      <c r="B380" s="6"/>
      <c r="C380" s="106" t="s">
        <v>6</v>
      </c>
      <c r="D380" s="110"/>
      <c r="E380" s="110"/>
      <c r="F380" s="110"/>
      <c r="G380" s="110"/>
      <c r="H380" s="110"/>
    </row>
    <row r="381" spans="2:8" hidden="1" outlineLevel="1" x14ac:dyDescent="0.3">
      <c r="B381" s="6"/>
      <c r="C381" s="106" t="s">
        <v>7</v>
      </c>
      <c r="D381" s="110"/>
      <c r="E381" s="110"/>
      <c r="F381" s="110"/>
      <c r="G381" s="110"/>
      <c r="H381" s="110"/>
    </row>
    <row r="382" spans="2:8" hidden="1" outlineLevel="1" x14ac:dyDescent="0.3">
      <c r="B382" s="6"/>
      <c r="C382" s="106" t="s">
        <v>8</v>
      </c>
      <c r="D382" s="110"/>
      <c r="E382" s="110"/>
      <c r="F382" s="110"/>
      <c r="G382" s="110"/>
      <c r="H382" s="110"/>
    </row>
    <row r="383" spans="2:8" ht="37.5" customHeight="1" collapsed="1" x14ac:dyDescent="0.3">
      <c r="B383" s="33" t="s">
        <v>208</v>
      </c>
      <c r="C383" s="109" t="s">
        <v>209</v>
      </c>
      <c r="D383" s="87" t="s">
        <v>79</v>
      </c>
      <c r="E383" s="87" t="s">
        <v>79</v>
      </c>
      <c r="F383" s="87" t="s">
        <v>79</v>
      </c>
      <c r="G383" s="87" t="s">
        <v>79</v>
      </c>
      <c r="H383" s="87" t="s">
        <v>79</v>
      </c>
    </row>
    <row r="384" spans="2:8" hidden="1" outlineLevel="1" x14ac:dyDescent="0.3">
      <c r="B384" s="6"/>
      <c r="C384" s="106" t="s">
        <v>4</v>
      </c>
      <c r="D384" s="110"/>
      <c r="E384" s="110"/>
      <c r="F384" s="110"/>
      <c r="G384" s="110"/>
      <c r="H384" s="110"/>
    </row>
    <row r="385" spans="2:8" hidden="1" outlineLevel="1" x14ac:dyDescent="0.3">
      <c r="B385" s="6"/>
      <c r="C385" s="106" t="s">
        <v>3</v>
      </c>
      <c r="D385" s="110"/>
      <c r="E385" s="110"/>
      <c r="F385" s="110"/>
      <c r="G385" s="110"/>
      <c r="H385" s="110"/>
    </row>
    <row r="386" spans="2:8" hidden="1" outlineLevel="1" x14ac:dyDescent="0.3">
      <c r="B386" s="6"/>
      <c r="C386" s="106" t="s">
        <v>5</v>
      </c>
      <c r="D386" s="110"/>
      <c r="E386" s="110"/>
      <c r="F386" s="110"/>
      <c r="G386" s="110"/>
      <c r="H386" s="110"/>
    </row>
    <row r="387" spans="2:8" hidden="1" outlineLevel="1" x14ac:dyDescent="0.3">
      <c r="B387" s="6"/>
      <c r="C387" s="106" t="s">
        <v>6</v>
      </c>
      <c r="D387" s="110"/>
      <c r="E387" s="110"/>
      <c r="F387" s="110"/>
      <c r="G387" s="110"/>
      <c r="H387" s="110"/>
    </row>
    <row r="388" spans="2:8" hidden="1" outlineLevel="1" x14ac:dyDescent="0.3">
      <c r="B388" s="6"/>
      <c r="C388" s="106" t="s">
        <v>7</v>
      </c>
      <c r="D388" s="110"/>
      <c r="E388" s="110"/>
      <c r="F388" s="110"/>
      <c r="G388" s="110"/>
      <c r="H388" s="110"/>
    </row>
    <row r="389" spans="2:8" hidden="1" outlineLevel="1" x14ac:dyDescent="0.3">
      <c r="B389" s="6"/>
      <c r="C389" s="106" t="s">
        <v>8</v>
      </c>
      <c r="D389" s="110"/>
      <c r="E389" s="110"/>
      <c r="F389" s="110"/>
      <c r="G389" s="110"/>
      <c r="H389" s="110"/>
    </row>
    <row r="390" spans="2:8" ht="18" collapsed="1" x14ac:dyDescent="0.3">
      <c r="B390" s="35" t="s">
        <v>210</v>
      </c>
      <c r="C390" s="104" t="s">
        <v>2</v>
      </c>
      <c r="D390" s="86"/>
      <c r="E390" s="86"/>
      <c r="F390" s="86"/>
      <c r="G390" s="86"/>
      <c r="H390" s="86"/>
    </row>
    <row r="391" spans="2:8" s="46" customFormat="1" x14ac:dyDescent="0.3">
      <c r="B391" s="58" t="s">
        <v>211</v>
      </c>
      <c r="C391" s="105" t="s">
        <v>368</v>
      </c>
      <c r="D391" s="87" t="s">
        <v>268</v>
      </c>
      <c r="E391" s="87" t="s">
        <v>268</v>
      </c>
      <c r="F391" s="87" t="s">
        <v>268</v>
      </c>
      <c r="G391" s="87" t="s">
        <v>268</v>
      </c>
      <c r="H391" s="87" t="s">
        <v>268</v>
      </c>
    </row>
    <row r="392" spans="2:8" s="46" customFormat="1" hidden="1" outlineLevel="1" x14ac:dyDescent="0.3">
      <c r="B392" s="58"/>
      <c r="C392" s="106" t="s">
        <v>212</v>
      </c>
      <c r="D392" s="87"/>
      <c r="E392" s="87"/>
      <c r="F392" s="87"/>
      <c r="G392" s="87"/>
      <c r="H392" s="87"/>
    </row>
    <row r="393" spans="2:8" s="46" customFormat="1" hidden="1" outlineLevel="1" x14ac:dyDescent="0.3">
      <c r="B393" s="47"/>
      <c r="C393" s="106" t="s">
        <v>213</v>
      </c>
      <c r="D393" s="87"/>
      <c r="E393" s="87"/>
      <c r="F393" s="87"/>
      <c r="G393" s="87"/>
      <c r="H393" s="87"/>
    </row>
    <row r="394" spans="2:8" hidden="1" outlineLevel="1" x14ac:dyDescent="0.3">
      <c r="B394" s="47"/>
      <c r="C394" s="106" t="s">
        <v>214</v>
      </c>
      <c r="D394" s="87"/>
      <c r="E394" s="87"/>
      <c r="F394" s="87"/>
      <c r="G394" s="87"/>
      <c r="H394" s="87"/>
    </row>
    <row r="395" spans="2:8" hidden="1" outlineLevel="1" x14ac:dyDescent="0.3">
      <c r="B395" s="47"/>
      <c r="C395" s="106" t="s">
        <v>215</v>
      </c>
      <c r="D395" s="87"/>
      <c r="E395" s="87"/>
      <c r="F395" s="87"/>
      <c r="G395" s="87"/>
      <c r="H395" s="87"/>
    </row>
    <row r="396" spans="2:8" hidden="1" outlineLevel="1" x14ac:dyDescent="0.3">
      <c r="B396" s="47"/>
      <c r="C396" s="106" t="s">
        <v>216</v>
      </c>
      <c r="D396" s="87"/>
      <c r="E396" s="87"/>
      <c r="F396" s="87"/>
      <c r="G396" s="87"/>
      <c r="H396" s="87"/>
    </row>
    <row r="397" spans="2:8" collapsed="1" x14ac:dyDescent="0.3">
      <c r="B397" s="58" t="s">
        <v>217</v>
      </c>
      <c r="C397" s="105" t="s">
        <v>369</v>
      </c>
      <c r="D397" s="87" t="s">
        <v>268</v>
      </c>
      <c r="E397" s="87" t="s">
        <v>268</v>
      </c>
      <c r="F397" s="87" t="s">
        <v>268</v>
      </c>
      <c r="G397" s="87" t="s">
        <v>268</v>
      </c>
      <c r="H397" s="87" t="s">
        <v>268</v>
      </c>
    </row>
    <row r="398" spans="2:8" ht="33" hidden="1" outlineLevel="1" x14ac:dyDescent="0.3">
      <c r="B398" s="58"/>
      <c r="C398" s="105" t="s">
        <v>218</v>
      </c>
      <c r="D398" s="87"/>
      <c r="E398" s="87"/>
      <c r="F398" s="87"/>
      <c r="G398" s="87"/>
      <c r="H398" s="87"/>
    </row>
    <row r="399" spans="2:8" ht="33" hidden="1" outlineLevel="1" x14ac:dyDescent="0.3">
      <c r="B399" s="58"/>
      <c r="C399" s="113" t="s">
        <v>219</v>
      </c>
      <c r="D399" s="87"/>
      <c r="E399" s="87"/>
      <c r="F399" s="87"/>
      <c r="G399" s="87"/>
      <c r="H399" s="87"/>
    </row>
    <row r="400" spans="2:8" ht="33" hidden="1" outlineLevel="1" x14ac:dyDescent="0.3">
      <c r="B400" s="47"/>
      <c r="C400" s="106" t="s">
        <v>220</v>
      </c>
      <c r="D400" s="87"/>
      <c r="E400" s="87"/>
      <c r="F400" s="87"/>
      <c r="G400" s="87"/>
      <c r="H400" s="87"/>
    </row>
    <row r="401" spans="2:8" ht="33" hidden="1" outlineLevel="1" x14ac:dyDescent="0.3">
      <c r="B401" s="47"/>
      <c r="C401" s="106" t="s">
        <v>221</v>
      </c>
      <c r="D401" s="87"/>
      <c r="E401" s="87"/>
      <c r="F401" s="87"/>
      <c r="G401" s="87"/>
      <c r="H401" s="87"/>
    </row>
    <row r="402" spans="2:8" hidden="1" outlineLevel="1" x14ac:dyDescent="0.3">
      <c r="B402" s="47"/>
      <c r="C402" s="106" t="s">
        <v>222</v>
      </c>
      <c r="D402" s="87"/>
      <c r="E402" s="87"/>
      <c r="F402" s="87"/>
      <c r="G402" s="87"/>
      <c r="H402" s="87"/>
    </row>
    <row r="403" spans="2:8" collapsed="1" x14ac:dyDescent="0.3">
      <c r="B403" s="58" t="s">
        <v>223</v>
      </c>
      <c r="C403" s="105" t="s">
        <v>370</v>
      </c>
      <c r="D403" s="87" t="s">
        <v>268</v>
      </c>
      <c r="E403" s="87" t="s">
        <v>268</v>
      </c>
      <c r="F403" s="87" t="s">
        <v>268</v>
      </c>
      <c r="G403" s="87" t="s">
        <v>268</v>
      </c>
      <c r="H403" s="87" t="s">
        <v>268</v>
      </c>
    </row>
    <row r="404" spans="2:8" ht="33" hidden="1" outlineLevel="1" x14ac:dyDescent="0.3">
      <c r="B404" s="33"/>
      <c r="C404" s="105" t="s">
        <v>224</v>
      </c>
      <c r="D404" s="110"/>
      <c r="E404" s="110"/>
      <c r="F404" s="110"/>
      <c r="G404" s="110"/>
      <c r="H404" s="110"/>
    </row>
    <row r="405" spans="2:8" ht="33" hidden="1" outlineLevel="1" x14ac:dyDescent="0.3">
      <c r="B405" s="6"/>
      <c r="C405" s="106" t="s">
        <v>225</v>
      </c>
      <c r="D405" s="110"/>
      <c r="E405" s="110"/>
      <c r="F405" s="110"/>
      <c r="G405" s="110"/>
      <c r="H405" s="110"/>
    </row>
    <row r="406" spans="2:8" ht="33" hidden="1" outlineLevel="1" x14ac:dyDescent="0.3">
      <c r="B406" s="6"/>
      <c r="C406" s="106" t="s">
        <v>226</v>
      </c>
      <c r="D406" s="110"/>
      <c r="E406" s="110"/>
      <c r="F406" s="110"/>
      <c r="G406" s="110"/>
      <c r="H406" s="110"/>
    </row>
    <row r="407" spans="2:8" ht="28.5" hidden="1" customHeight="1" outlineLevel="1" x14ac:dyDescent="0.3">
      <c r="B407" s="33"/>
      <c r="C407" s="113" t="s">
        <v>227</v>
      </c>
      <c r="D407" s="110"/>
      <c r="E407" s="110"/>
      <c r="F407" s="110"/>
      <c r="G407" s="110"/>
      <c r="H407" s="110"/>
    </row>
    <row r="408" spans="2:8" hidden="1" outlineLevel="1" x14ac:dyDescent="0.3">
      <c r="B408" s="6"/>
      <c r="C408" s="106" t="s">
        <v>228</v>
      </c>
      <c r="D408" s="110"/>
      <c r="E408" s="110"/>
      <c r="F408" s="110"/>
      <c r="G408" s="110"/>
      <c r="H408" s="110"/>
    </row>
    <row r="409" spans="2:8" ht="81.75" customHeight="1" collapsed="1" x14ac:dyDescent="0.3">
      <c r="B409" s="35" t="s">
        <v>229</v>
      </c>
      <c r="C409" s="104" t="s">
        <v>230</v>
      </c>
      <c r="D409" s="86"/>
      <c r="E409" s="86"/>
      <c r="F409" s="86"/>
      <c r="G409" s="86"/>
      <c r="H409" s="86"/>
    </row>
    <row r="410" spans="2:8" ht="33" x14ac:dyDescent="0.3">
      <c r="B410" s="33" t="s">
        <v>231</v>
      </c>
      <c r="C410" s="106" t="s">
        <v>232</v>
      </c>
      <c r="D410" s="110" t="s">
        <v>268</v>
      </c>
      <c r="E410" s="110" t="s">
        <v>268</v>
      </c>
      <c r="F410" s="110" t="s">
        <v>268</v>
      </c>
      <c r="G410" s="110" t="s">
        <v>268</v>
      </c>
      <c r="H410" s="110" t="s">
        <v>268</v>
      </c>
    </row>
    <row r="411" spans="2:8" ht="33" x14ac:dyDescent="0.3">
      <c r="B411" s="6"/>
      <c r="C411" s="106" t="s">
        <v>233</v>
      </c>
      <c r="D411" s="87"/>
      <c r="E411" s="87"/>
      <c r="F411" s="88"/>
      <c r="G411" s="87"/>
      <c r="H411" s="88"/>
    </row>
    <row r="412" spans="2:8" s="46" customFormat="1" x14ac:dyDescent="0.3">
      <c r="B412" s="47"/>
      <c r="C412" s="106" t="s">
        <v>360</v>
      </c>
      <c r="D412" s="87">
        <v>2021</v>
      </c>
      <c r="E412" s="101">
        <v>10</v>
      </c>
      <c r="F412" s="88">
        <v>1</v>
      </c>
      <c r="G412" s="87">
        <f>25*0.93</f>
        <v>23.25</v>
      </c>
      <c r="H412" s="88">
        <v>317.11200000000002</v>
      </c>
    </row>
    <row r="413" spans="2:8" s="46" customFormat="1" x14ac:dyDescent="0.3">
      <c r="B413" s="47"/>
      <c r="C413" s="106" t="s">
        <v>361</v>
      </c>
      <c r="D413" s="87">
        <v>2021</v>
      </c>
      <c r="E413" s="101">
        <v>10</v>
      </c>
      <c r="F413" s="88">
        <v>1</v>
      </c>
      <c r="G413" s="87">
        <f>40*0.93</f>
        <v>37.200000000000003</v>
      </c>
      <c r="H413" s="88">
        <v>353.529</v>
      </c>
    </row>
    <row r="414" spans="2:8" s="46" customFormat="1" x14ac:dyDescent="0.3">
      <c r="B414" s="47"/>
      <c r="C414" s="106" t="s">
        <v>362</v>
      </c>
      <c r="D414" s="87">
        <v>2021</v>
      </c>
      <c r="E414" s="101">
        <v>10</v>
      </c>
      <c r="F414" s="88">
        <v>1</v>
      </c>
      <c r="G414" s="87">
        <f>63*0.93</f>
        <v>58.59</v>
      </c>
      <c r="H414" s="88">
        <v>393.14299999999997</v>
      </c>
    </row>
    <row r="415" spans="2:8" s="46" customFormat="1" x14ac:dyDescent="0.3">
      <c r="B415" s="47"/>
      <c r="C415" s="106" t="s">
        <v>363</v>
      </c>
      <c r="D415" s="87">
        <v>2021</v>
      </c>
      <c r="E415" s="101">
        <v>10</v>
      </c>
      <c r="F415" s="88">
        <v>1</v>
      </c>
      <c r="G415" s="87">
        <f>100*0.93</f>
        <v>93</v>
      </c>
      <c r="H415" s="88">
        <v>411.34199999999998</v>
      </c>
    </row>
    <row r="416" spans="2:8" ht="33" x14ac:dyDescent="0.3">
      <c r="B416" s="6"/>
      <c r="C416" s="106" t="s">
        <v>234</v>
      </c>
      <c r="D416" s="87"/>
      <c r="E416" s="101"/>
      <c r="F416" s="88"/>
      <c r="G416" s="87"/>
      <c r="H416" s="88"/>
    </row>
    <row r="417" spans="2:8" s="46" customFormat="1" x14ac:dyDescent="0.3">
      <c r="B417" s="47"/>
      <c r="C417" s="106" t="s">
        <v>364</v>
      </c>
      <c r="D417" s="87">
        <v>2021</v>
      </c>
      <c r="E417" s="101">
        <v>10</v>
      </c>
      <c r="F417" s="88">
        <v>1</v>
      </c>
      <c r="G417" s="87">
        <f>160*0.93</f>
        <v>148.80000000000001</v>
      </c>
      <c r="H417" s="88">
        <v>438.947</v>
      </c>
    </row>
    <row r="418" spans="2:8" s="46" customFormat="1" x14ac:dyDescent="0.3">
      <c r="B418" s="47"/>
      <c r="C418" s="106" t="s">
        <v>365</v>
      </c>
      <c r="D418" s="87">
        <v>2021</v>
      </c>
      <c r="E418" s="101">
        <v>10</v>
      </c>
      <c r="F418" s="88">
        <v>1</v>
      </c>
      <c r="G418" s="87">
        <f>250*0.93</f>
        <v>232.5</v>
      </c>
      <c r="H418" s="88">
        <v>566.96199999999999</v>
      </c>
    </row>
    <row r="419" spans="2:8" ht="33" x14ac:dyDescent="0.3">
      <c r="B419" s="6"/>
      <c r="C419" s="106" t="s">
        <v>235</v>
      </c>
      <c r="D419" s="87"/>
      <c r="E419" s="101"/>
      <c r="F419" s="88"/>
      <c r="G419" s="87"/>
      <c r="H419" s="88"/>
    </row>
    <row r="420" spans="2:8" s="46" customFormat="1" x14ac:dyDescent="0.3">
      <c r="B420" s="47"/>
      <c r="C420" s="106" t="s">
        <v>366</v>
      </c>
      <c r="D420" s="87">
        <v>2021</v>
      </c>
      <c r="E420" s="101">
        <v>10</v>
      </c>
      <c r="F420" s="88">
        <v>1</v>
      </c>
      <c r="G420" s="87">
        <f>400*0.93</f>
        <v>372</v>
      </c>
      <c r="H420" s="88">
        <v>835.49</v>
      </c>
    </row>
    <row r="421" spans="2:8" ht="28.5" customHeight="1" x14ac:dyDescent="0.3">
      <c r="B421" s="33"/>
      <c r="C421" s="113" t="s">
        <v>236</v>
      </c>
      <c r="D421" s="87" t="s">
        <v>268</v>
      </c>
      <c r="E421" s="87" t="s">
        <v>268</v>
      </c>
      <c r="F421" s="87" t="s">
        <v>268</v>
      </c>
      <c r="G421" s="87" t="s">
        <v>268</v>
      </c>
      <c r="H421" s="87" t="s">
        <v>268</v>
      </c>
    </row>
    <row r="422" spans="2:8" ht="33" x14ac:dyDescent="0.3">
      <c r="B422" s="6"/>
      <c r="C422" s="106" t="s">
        <v>237</v>
      </c>
      <c r="D422" s="87" t="s">
        <v>268</v>
      </c>
      <c r="E422" s="87" t="s">
        <v>268</v>
      </c>
      <c r="F422" s="87" t="s">
        <v>268</v>
      </c>
      <c r="G422" s="87" t="s">
        <v>268</v>
      </c>
      <c r="H422" s="87" t="s">
        <v>268</v>
      </c>
    </row>
    <row r="423" spans="2:8" ht="33" x14ac:dyDescent="0.3">
      <c r="B423" s="33" t="s">
        <v>238</v>
      </c>
      <c r="C423" s="106" t="s">
        <v>371</v>
      </c>
      <c r="D423" s="110" t="s">
        <v>79</v>
      </c>
      <c r="E423" s="110" t="s">
        <v>79</v>
      </c>
      <c r="F423" s="110" t="s">
        <v>79</v>
      </c>
      <c r="G423" s="110" t="s">
        <v>79</v>
      </c>
      <c r="H423" s="110" t="s">
        <v>79</v>
      </c>
    </row>
    <row r="424" spans="2:8" s="46" customFormat="1" ht="33" hidden="1" outlineLevel="1" x14ac:dyDescent="0.3">
      <c r="B424" s="58"/>
      <c r="C424" s="106" t="s">
        <v>239</v>
      </c>
      <c r="D424" s="110"/>
      <c r="E424" s="110"/>
      <c r="F424" s="110"/>
      <c r="G424" s="110"/>
      <c r="H424" s="110"/>
    </row>
    <row r="425" spans="2:8" ht="33" hidden="1" outlineLevel="1" x14ac:dyDescent="0.3">
      <c r="B425" s="6"/>
      <c r="C425" s="106" t="s">
        <v>240</v>
      </c>
      <c r="D425" s="110"/>
      <c r="E425" s="110"/>
      <c r="F425" s="110"/>
      <c r="G425" s="110"/>
      <c r="H425" s="110"/>
    </row>
    <row r="426" spans="2:8" ht="33" hidden="1" outlineLevel="1" x14ac:dyDescent="0.3">
      <c r="B426" s="6"/>
      <c r="C426" s="106" t="s">
        <v>241</v>
      </c>
      <c r="D426" s="110"/>
      <c r="E426" s="110"/>
      <c r="F426" s="110"/>
      <c r="G426" s="110"/>
      <c r="H426" s="110"/>
    </row>
    <row r="427" spans="2:8" ht="33" hidden="1" outlineLevel="1" x14ac:dyDescent="0.3">
      <c r="B427" s="6"/>
      <c r="C427" s="106" t="s">
        <v>242</v>
      </c>
      <c r="D427" s="110"/>
      <c r="E427" s="110"/>
      <c r="F427" s="110"/>
      <c r="G427" s="110"/>
      <c r="H427" s="110"/>
    </row>
    <row r="428" spans="2:8" ht="33" hidden="1" outlineLevel="1" x14ac:dyDescent="0.3">
      <c r="B428" s="6"/>
      <c r="C428" s="106" t="s">
        <v>243</v>
      </c>
      <c r="D428" s="110"/>
      <c r="E428" s="110"/>
      <c r="F428" s="110"/>
      <c r="G428" s="110"/>
      <c r="H428" s="110"/>
    </row>
    <row r="429" spans="2:8" ht="28.5" hidden="1" customHeight="1" outlineLevel="1" x14ac:dyDescent="0.3">
      <c r="B429" s="33"/>
      <c r="C429" s="113" t="s">
        <v>244</v>
      </c>
      <c r="D429" s="110"/>
      <c r="E429" s="110"/>
      <c r="F429" s="110"/>
      <c r="G429" s="110"/>
      <c r="H429" s="110"/>
    </row>
    <row r="430" spans="2:8" ht="54.75" customHeight="1" collapsed="1" x14ac:dyDescent="0.3">
      <c r="B430" s="35" t="s">
        <v>245</v>
      </c>
      <c r="C430" s="104" t="s">
        <v>246</v>
      </c>
      <c r="D430" s="86" t="s">
        <v>79</v>
      </c>
      <c r="E430" s="86" t="s">
        <v>79</v>
      </c>
      <c r="F430" s="86" t="s">
        <v>79</v>
      </c>
      <c r="G430" s="86" t="s">
        <v>79</v>
      </c>
      <c r="H430" s="86" t="s">
        <v>79</v>
      </c>
    </row>
    <row r="431" spans="2:8" s="16" customFormat="1" ht="36" hidden="1" outlineLevel="1" x14ac:dyDescent="0.3">
      <c r="B431" s="42"/>
      <c r="C431" s="114" t="s">
        <v>247</v>
      </c>
      <c r="D431" s="95"/>
      <c r="E431" s="95"/>
      <c r="F431" s="95"/>
      <c r="G431" s="95"/>
      <c r="H431" s="95"/>
    </row>
    <row r="432" spans="2:8" ht="33" hidden="1" outlineLevel="1" x14ac:dyDescent="0.3">
      <c r="B432" s="6"/>
      <c r="C432" s="106" t="s">
        <v>248</v>
      </c>
      <c r="D432" s="110"/>
      <c r="E432" s="110"/>
      <c r="F432" s="110"/>
      <c r="G432" s="110"/>
      <c r="H432" s="110"/>
    </row>
    <row r="433" spans="2:8" ht="33" hidden="1" outlineLevel="1" x14ac:dyDescent="0.3">
      <c r="B433" s="6"/>
      <c r="C433" s="106" t="s">
        <v>249</v>
      </c>
      <c r="D433" s="110"/>
      <c r="E433" s="110"/>
      <c r="F433" s="110"/>
      <c r="G433" s="110"/>
      <c r="H433" s="110"/>
    </row>
    <row r="434" spans="2:8" ht="33" hidden="1" outlineLevel="1" x14ac:dyDescent="0.3">
      <c r="B434" s="6"/>
      <c r="C434" s="106" t="s">
        <v>250</v>
      </c>
      <c r="D434" s="110"/>
      <c r="E434" s="110"/>
      <c r="F434" s="110"/>
      <c r="G434" s="110"/>
      <c r="H434" s="110"/>
    </row>
    <row r="435" spans="2:8" ht="33" hidden="1" outlineLevel="1" x14ac:dyDescent="0.3">
      <c r="B435" s="6"/>
      <c r="C435" s="106" t="s">
        <v>251</v>
      </c>
      <c r="D435" s="110"/>
      <c r="E435" s="110"/>
      <c r="F435" s="110"/>
      <c r="G435" s="110"/>
      <c r="H435" s="110"/>
    </row>
    <row r="436" spans="2:8" ht="33" hidden="1" outlineLevel="1" x14ac:dyDescent="0.3">
      <c r="B436" s="6"/>
      <c r="C436" s="106" t="s">
        <v>252</v>
      </c>
      <c r="D436" s="110"/>
      <c r="E436" s="110"/>
      <c r="F436" s="110"/>
      <c r="G436" s="110"/>
      <c r="H436" s="110"/>
    </row>
    <row r="437" spans="2:8" ht="28.5" hidden="1" customHeight="1" outlineLevel="1" x14ac:dyDescent="0.3">
      <c r="B437" s="33" t="s">
        <v>253</v>
      </c>
      <c r="C437" s="113" t="s">
        <v>254</v>
      </c>
      <c r="D437" s="110"/>
      <c r="E437" s="110"/>
      <c r="F437" s="110"/>
      <c r="G437" s="110"/>
      <c r="H437" s="110"/>
    </row>
    <row r="438" spans="2:8" ht="33" hidden="1" outlineLevel="1" x14ac:dyDescent="0.3">
      <c r="B438" s="6"/>
      <c r="C438" s="106" t="s">
        <v>255</v>
      </c>
      <c r="D438" s="110"/>
      <c r="E438" s="110"/>
      <c r="F438" s="110"/>
      <c r="G438" s="110"/>
      <c r="H438" s="110"/>
    </row>
    <row r="439" spans="2:8" ht="33" hidden="1" outlineLevel="1" x14ac:dyDescent="0.3">
      <c r="B439" s="6"/>
      <c r="C439" s="106" t="s">
        <v>256</v>
      </c>
      <c r="D439" s="110"/>
      <c r="E439" s="110"/>
      <c r="F439" s="110"/>
      <c r="G439" s="110"/>
      <c r="H439" s="110"/>
    </row>
    <row r="440" spans="2:8" ht="33" hidden="1" outlineLevel="1" x14ac:dyDescent="0.3">
      <c r="B440" s="6"/>
      <c r="C440" s="106" t="s">
        <v>257</v>
      </c>
      <c r="D440" s="110"/>
      <c r="E440" s="110"/>
      <c r="F440" s="110"/>
      <c r="G440" s="110"/>
      <c r="H440" s="110"/>
    </row>
    <row r="441" spans="2:8" ht="33" hidden="1" outlineLevel="1" x14ac:dyDescent="0.3">
      <c r="B441" s="6"/>
      <c r="C441" s="106" t="s">
        <v>258</v>
      </c>
      <c r="D441" s="110"/>
      <c r="E441" s="110"/>
      <c r="F441" s="110"/>
      <c r="G441" s="110"/>
      <c r="H441" s="110"/>
    </row>
    <row r="442" spans="2:8" ht="33" hidden="1" outlineLevel="1" x14ac:dyDescent="0.3">
      <c r="B442" s="6"/>
      <c r="C442" s="106" t="s">
        <v>259</v>
      </c>
      <c r="D442" s="110"/>
      <c r="E442" s="110"/>
      <c r="F442" s="110"/>
      <c r="G442" s="110"/>
      <c r="H442" s="110"/>
    </row>
    <row r="443" spans="2:8" ht="35.25" customHeight="1" collapsed="1" x14ac:dyDescent="0.3">
      <c r="B443" s="35" t="s">
        <v>260</v>
      </c>
      <c r="C443" s="104" t="s">
        <v>261</v>
      </c>
      <c r="D443" s="86"/>
      <c r="E443" s="86"/>
      <c r="F443" s="86"/>
      <c r="G443" s="86"/>
      <c r="H443" s="86"/>
    </row>
    <row r="444" spans="2:8" x14ac:dyDescent="0.3">
      <c r="B444" s="6"/>
      <c r="C444" s="106" t="s">
        <v>262</v>
      </c>
      <c r="D444" s="110" t="s">
        <v>79</v>
      </c>
      <c r="E444" s="110" t="s">
        <v>79</v>
      </c>
      <c r="F444" s="110" t="s">
        <v>79</v>
      </c>
      <c r="G444" s="110" t="s">
        <v>79</v>
      </c>
      <c r="H444" s="110" t="s">
        <v>79</v>
      </c>
    </row>
    <row r="445" spans="2:8" x14ac:dyDescent="0.3">
      <c r="B445" s="6"/>
      <c r="C445" s="106" t="s">
        <v>263</v>
      </c>
      <c r="D445" s="110" t="s">
        <v>79</v>
      </c>
      <c r="E445" s="110" t="s">
        <v>79</v>
      </c>
      <c r="F445" s="110" t="s">
        <v>79</v>
      </c>
      <c r="G445" s="110" t="s">
        <v>79</v>
      </c>
      <c r="H445" s="110" t="s">
        <v>79</v>
      </c>
    </row>
    <row r="446" spans="2:8" s="46" customFormat="1" ht="78.75" hidden="1" outlineLevel="1" x14ac:dyDescent="0.3">
      <c r="B446" s="47"/>
      <c r="C446" s="100" t="s">
        <v>336</v>
      </c>
      <c r="D446" s="51">
        <v>2018</v>
      </c>
      <c r="E446" s="51">
        <v>110</v>
      </c>
      <c r="F446" s="51" t="s">
        <v>307</v>
      </c>
      <c r="G446" s="51"/>
      <c r="H446" s="52">
        <v>665.30472999999995</v>
      </c>
    </row>
    <row r="447" spans="2:8" s="46" customFormat="1" ht="94.5" hidden="1" outlineLevel="1" x14ac:dyDescent="0.3">
      <c r="B447" s="47"/>
      <c r="C447" s="100" t="s">
        <v>337</v>
      </c>
      <c r="D447" s="51">
        <v>2018</v>
      </c>
      <c r="E447" s="51">
        <v>110</v>
      </c>
      <c r="F447" s="51" t="s">
        <v>307</v>
      </c>
      <c r="G447" s="51"/>
      <c r="H447" s="52">
        <v>4039.3457100000001</v>
      </c>
    </row>
    <row r="448" spans="2:8" s="46" customFormat="1" ht="110.25" hidden="1" outlineLevel="1" x14ac:dyDescent="0.3">
      <c r="B448" s="47"/>
      <c r="C448" s="100" t="s">
        <v>338</v>
      </c>
      <c r="D448" s="51">
        <v>2018</v>
      </c>
      <c r="E448" s="51">
        <v>110</v>
      </c>
      <c r="F448" s="51" t="s">
        <v>307</v>
      </c>
      <c r="G448" s="51"/>
      <c r="H448" s="52">
        <v>5958.4648800000004</v>
      </c>
    </row>
    <row r="449" spans="2:12" ht="35.25" customHeight="1" collapsed="1" x14ac:dyDescent="0.3">
      <c r="B449" s="35" t="s">
        <v>264</v>
      </c>
      <c r="C449" s="104" t="s">
        <v>265</v>
      </c>
      <c r="D449" s="86"/>
      <c r="E449" s="86"/>
      <c r="F449" s="86"/>
      <c r="G449" s="86"/>
      <c r="H449" s="86"/>
    </row>
    <row r="450" spans="2:12" x14ac:dyDescent="0.3">
      <c r="B450" s="47"/>
      <c r="C450" s="106" t="s">
        <v>266</v>
      </c>
      <c r="D450" s="87">
        <v>2021</v>
      </c>
      <c r="E450" s="96">
        <v>0.4</v>
      </c>
      <c r="F450" s="87"/>
      <c r="G450" s="87"/>
      <c r="H450" s="90">
        <f>17070.79/1000</f>
        <v>17.070790000000002</v>
      </c>
    </row>
    <row r="451" spans="2:12" x14ac:dyDescent="0.3">
      <c r="B451" s="47"/>
      <c r="C451" s="106" t="s">
        <v>267</v>
      </c>
      <c r="D451" s="87" t="s">
        <v>268</v>
      </c>
      <c r="E451" s="96" t="s">
        <v>268</v>
      </c>
      <c r="F451" s="87" t="s">
        <v>268</v>
      </c>
      <c r="G451" s="87" t="s">
        <v>268</v>
      </c>
      <c r="H451" s="90" t="s">
        <v>268</v>
      </c>
    </row>
    <row r="452" spans="2:12" x14ac:dyDescent="0.3">
      <c r="B452" s="47"/>
      <c r="C452" s="106" t="s">
        <v>269</v>
      </c>
      <c r="D452" s="87" t="s">
        <v>268</v>
      </c>
      <c r="E452" s="96" t="s">
        <v>268</v>
      </c>
      <c r="F452" s="87" t="s">
        <v>268</v>
      </c>
      <c r="G452" s="87" t="s">
        <v>268</v>
      </c>
      <c r="H452" s="90" t="s">
        <v>268</v>
      </c>
    </row>
    <row r="453" spans="2:12" x14ac:dyDescent="0.3">
      <c r="B453" s="47"/>
      <c r="C453" s="106" t="s">
        <v>270</v>
      </c>
      <c r="D453" s="87">
        <v>2021</v>
      </c>
      <c r="E453" s="96">
        <v>0.4</v>
      </c>
      <c r="F453" s="87"/>
      <c r="G453" s="87"/>
      <c r="H453" s="90">
        <f>29484.8/1000</f>
        <v>29.4848</v>
      </c>
    </row>
    <row r="454" spans="2:12" x14ac:dyDescent="0.3">
      <c r="B454" s="47"/>
      <c r="C454" s="106" t="s">
        <v>271</v>
      </c>
      <c r="D454" s="87">
        <v>2021</v>
      </c>
      <c r="E454" s="96">
        <v>0.4</v>
      </c>
      <c r="F454" s="87"/>
      <c r="G454" s="87"/>
      <c r="H454" s="90">
        <f>38323/1000</f>
        <v>38.323</v>
      </c>
    </row>
    <row r="455" spans="2:12" x14ac:dyDescent="0.3">
      <c r="B455" s="47"/>
      <c r="C455" s="106" t="s">
        <v>272</v>
      </c>
      <c r="D455" s="87">
        <v>2021</v>
      </c>
      <c r="E455" s="96" t="s">
        <v>273</v>
      </c>
      <c r="F455" s="87"/>
      <c r="G455" s="87"/>
      <c r="H455" s="90">
        <f>240105/1000</f>
        <v>240.10499999999999</v>
      </c>
    </row>
    <row r="456" spans="2:12" x14ac:dyDescent="0.3">
      <c r="B456" s="47"/>
      <c r="C456" s="106" t="s">
        <v>272</v>
      </c>
      <c r="D456" s="87">
        <v>2021</v>
      </c>
      <c r="E456" s="96" t="s">
        <v>274</v>
      </c>
      <c r="F456" s="87"/>
      <c r="G456" s="87"/>
      <c r="H456" s="90">
        <f>989592/1000</f>
        <v>989.59199999999998</v>
      </c>
    </row>
    <row r="457" spans="2:12" x14ac:dyDescent="0.3">
      <c r="B457" s="47"/>
      <c r="C457" s="106" t="s">
        <v>272</v>
      </c>
      <c r="D457" s="87">
        <v>2021</v>
      </c>
      <c r="E457" s="96" t="s">
        <v>275</v>
      </c>
      <c r="F457" s="87"/>
      <c r="G457" s="87"/>
      <c r="H457" s="90">
        <f>2968589/1000</f>
        <v>2968.5889999999999</v>
      </c>
    </row>
    <row r="458" spans="2:12" s="46" customFormat="1" hidden="1" x14ac:dyDescent="0.3">
      <c r="C458" s="102"/>
      <c r="D458" s="83"/>
      <c r="E458" s="83" t="s">
        <v>375</v>
      </c>
      <c r="F458" s="97">
        <f>F154+F155+F156+F157+F158+F159+F160+F161+F162+F163+F164+F165+F166+F167+F191+F192+F193+F194+F195+F196</f>
        <v>5.5838000000000001</v>
      </c>
      <c r="G458" s="97">
        <f t="shared" ref="G458:H458" si="0">G154+G155+G156+G157+G158+G159+G160+G161+G162+G163+G164+G165+G166+G167+G191+G192+G193+G194+G195+G196</f>
        <v>2645.2200000000003</v>
      </c>
      <c r="H458" s="97">
        <f t="shared" si="0"/>
        <v>3640.3054600000005</v>
      </c>
    </row>
    <row r="459" spans="2:12" s="46" customFormat="1" hidden="1" x14ac:dyDescent="0.3">
      <c r="C459" s="102"/>
      <c r="D459" s="83"/>
      <c r="E459" s="83" t="s">
        <v>376</v>
      </c>
      <c r="F459" s="98">
        <v>0</v>
      </c>
      <c r="G459" s="98">
        <v>0</v>
      </c>
      <c r="H459" s="98">
        <v>0</v>
      </c>
    </row>
    <row r="460" spans="2:12" s="46" customFormat="1" hidden="1" x14ac:dyDescent="0.3">
      <c r="C460" s="102"/>
      <c r="D460" s="99" t="s">
        <v>372</v>
      </c>
      <c r="E460" s="99"/>
      <c r="F460" s="99"/>
      <c r="G460" s="64" t="s">
        <v>373</v>
      </c>
      <c r="H460" s="64"/>
      <c r="I460" s="64"/>
      <c r="J460" s="64" t="s">
        <v>374</v>
      </c>
      <c r="K460" s="64"/>
      <c r="L460" s="64"/>
    </row>
    <row r="461" spans="2:12" s="46" customFormat="1" hidden="1" x14ac:dyDescent="0.3">
      <c r="B461" s="57" t="s">
        <v>19</v>
      </c>
      <c r="C461" s="102" t="s">
        <v>48</v>
      </c>
      <c r="D461" s="83">
        <v>2017</v>
      </c>
      <c r="E461" s="83">
        <v>2018</v>
      </c>
      <c r="F461" s="83">
        <v>2019</v>
      </c>
      <c r="G461" s="83">
        <f>D461</f>
        <v>2017</v>
      </c>
      <c r="H461" s="83">
        <f t="shared" ref="H461:I461" si="1">E461</f>
        <v>2018</v>
      </c>
      <c r="I461" s="56">
        <f t="shared" si="1"/>
        <v>2019</v>
      </c>
      <c r="J461" s="46">
        <f>G461</f>
        <v>2017</v>
      </c>
      <c r="K461" s="46">
        <f t="shared" ref="K461:L461" si="2">H461</f>
        <v>2018</v>
      </c>
      <c r="L461" s="46">
        <f t="shared" si="2"/>
        <v>2019</v>
      </c>
    </row>
    <row r="462" spans="2:12" s="46" customFormat="1" hidden="1" x14ac:dyDescent="0.3">
      <c r="B462" s="57"/>
      <c r="C462" s="113" t="s">
        <v>45</v>
      </c>
      <c r="D462" s="98">
        <v>0</v>
      </c>
      <c r="E462" s="98">
        <f>H154+H155+H156+H157+H158+H159+H160+H161+H162+H163</f>
        <v>1315.61202</v>
      </c>
      <c r="F462" s="98">
        <f>H164+H165+H166+H167</f>
        <v>857.22180000000003</v>
      </c>
      <c r="G462" s="98">
        <v>0</v>
      </c>
      <c r="H462" s="98">
        <f>F154+F155+F156+F157+F158+F159+F160+F161+F162+F163</f>
        <v>2.6279999999999997</v>
      </c>
      <c r="I462" s="62">
        <f>F164+F165+F166+F167</f>
        <v>1.0708</v>
      </c>
      <c r="J462" s="62">
        <v>0</v>
      </c>
      <c r="K462" s="62">
        <f>G154+G155+G156+G157+G158+G159+G160+G161+G162+G163</f>
        <v>74.22</v>
      </c>
      <c r="L462" s="62">
        <f>G164+G165+G166+G167</f>
        <v>26</v>
      </c>
    </row>
    <row r="463" spans="2:12" s="46" customFormat="1" hidden="1" x14ac:dyDescent="0.3">
      <c r="B463" s="57"/>
      <c r="C463" s="113" t="s">
        <v>46</v>
      </c>
      <c r="D463" s="98">
        <f>H193+H194</f>
        <v>981.24399999999991</v>
      </c>
      <c r="E463" s="98">
        <f>H191+H192+H195</f>
        <v>259.13445999999999</v>
      </c>
      <c r="F463" s="98">
        <v>0</v>
      </c>
      <c r="G463" s="98">
        <f>F193+F194</f>
        <v>1.0529999999999999</v>
      </c>
      <c r="H463" s="98">
        <f>F191+F192+F195</f>
        <v>0.71900000000000008</v>
      </c>
      <c r="I463" s="62">
        <v>0</v>
      </c>
      <c r="J463" s="62">
        <f>G193+G194</f>
        <v>750</v>
      </c>
      <c r="K463" s="62">
        <f>G191+G192+G195</f>
        <v>295</v>
      </c>
      <c r="L463" s="62">
        <v>0</v>
      </c>
    </row>
    <row r="464" spans="2:12" s="46" customFormat="1" hidden="1" x14ac:dyDescent="0.3">
      <c r="B464" s="57"/>
      <c r="C464" s="110" t="s">
        <v>47</v>
      </c>
      <c r="D464" s="98">
        <f>H196</f>
        <v>227.09317999999999</v>
      </c>
      <c r="E464" s="98">
        <v>0</v>
      </c>
      <c r="F464" s="98">
        <v>0</v>
      </c>
      <c r="G464" s="98">
        <f>F196</f>
        <v>0.113</v>
      </c>
      <c r="H464" s="98">
        <v>0</v>
      </c>
      <c r="I464" s="62">
        <v>0</v>
      </c>
      <c r="J464" s="62">
        <f>G196</f>
        <v>1500</v>
      </c>
      <c r="K464" s="62">
        <v>0</v>
      </c>
      <c r="L464" s="62">
        <v>0</v>
      </c>
    </row>
    <row r="465" spans="2:12" s="46" customFormat="1" hidden="1" x14ac:dyDescent="0.3">
      <c r="B465" s="57" t="s">
        <v>21</v>
      </c>
      <c r="C465" s="110" t="s">
        <v>44</v>
      </c>
      <c r="D465" s="98"/>
      <c r="E465" s="98"/>
      <c r="F465" s="98"/>
      <c r="G465" s="98"/>
      <c r="H465" s="98"/>
      <c r="I465" s="62"/>
      <c r="J465" s="62"/>
      <c r="K465" s="62"/>
      <c r="L465" s="62"/>
    </row>
    <row r="466" spans="2:12" s="46" customFormat="1" hidden="1" x14ac:dyDescent="0.3">
      <c r="B466" s="57"/>
      <c r="C466" s="113" t="s">
        <v>45</v>
      </c>
      <c r="D466" s="98"/>
      <c r="E466" s="98"/>
      <c r="F466" s="98"/>
      <c r="G466" s="98"/>
      <c r="H466" s="98"/>
      <c r="I466" s="62"/>
      <c r="J466" s="62"/>
      <c r="K466" s="62"/>
      <c r="L466" s="62"/>
    </row>
    <row r="467" spans="2:12" s="46" customFormat="1" hidden="1" x14ac:dyDescent="0.3">
      <c r="B467" s="57"/>
      <c r="C467" s="113" t="s">
        <v>46</v>
      </c>
      <c r="D467" s="98"/>
      <c r="E467" s="98"/>
      <c r="F467" s="98"/>
      <c r="G467" s="98"/>
      <c r="H467" s="98"/>
      <c r="I467" s="62"/>
      <c r="J467" s="62"/>
      <c r="K467" s="62"/>
      <c r="L467" s="62"/>
    </row>
    <row r="468" spans="2:12" s="46" customFormat="1" hidden="1" x14ac:dyDescent="0.3">
      <c r="B468" s="57"/>
      <c r="C468" s="110" t="s">
        <v>47</v>
      </c>
      <c r="D468" s="98"/>
      <c r="E468" s="98"/>
      <c r="F468" s="98"/>
      <c r="G468" s="98"/>
      <c r="H468" s="98"/>
      <c r="I468" s="62"/>
      <c r="J468" s="62"/>
      <c r="K468" s="62"/>
      <c r="L468" s="62"/>
    </row>
    <row r="469" spans="2:12" hidden="1" x14ac:dyDescent="0.3"/>
    <row r="470" spans="2:12" hidden="1" x14ac:dyDescent="0.3"/>
    <row r="471" spans="2:12" hidden="1" x14ac:dyDescent="0.3"/>
    <row r="472" spans="2:12" hidden="1" x14ac:dyDescent="0.3"/>
    <row r="473" spans="2:12" hidden="1" x14ac:dyDescent="0.3"/>
    <row r="474" spans="2:12" hidden="1" x14ac:dyDescent="0.3"/>
    <row r="475" spans="2:12" hidden="1" x14ac:dyDescent="0.3"/>
    <row r="476" spans="2:12" hidden="1" x14ac:dyDescent="0.3"/>
  </sheetData>
  <mergeCells count="8">
    <mergeCell ref="D460:F460"/>
    <mergeCell ref="G460:I460"/>
    <mergeCell ref="J460:L460"/>
    <mergeCell ref="B8:H8"/>
    <mergeCell ref="B9:H9"/>
    <mergeCell ref="B10:H10"/>
    <mergeCell ref="B11:H11"/>
    <mergeCell ref="B13:H13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view="pageBreakPreview" zoomScale="80" zoomScaleNormal="60" zoomScaleSheetLayoutView="80" workbookViewId="0">
      <selection activeCell="T32" sqref="T32"/>
    </sheetView>
  </sheetViews>
  <sheetFormatPr defaultRowHeight="16.5" x14ac:dyDescent="0.3"/>
  <cols>
    <col min="1" max="1" width="4.28515625" style="16" customWidth="1"/>
    <col min="2" max="2" width="6.85546875" style="16" bestFit="1" customWidth="1"/>
    <col min="3" max="3" width="32" style="16" customWidth="1"/>
    <col min="4" max="4" width="21.140625" style="16" customWidth="1"/>
    <col min="5" max="5" width="19.28515625" style="16" customWidth="1"/>
    <col min="6" max="6" width="19.5703125" style="16" customWidth="1"/>
    <col min="7" max="7" width="21.42578125" style="16" customWidth="1"/>
    <col min="8" max="10" width="9.140625" style="16"/>
    <col min="11" max="11" width="18.5703125" style="16" hidden="1" customWidth="1"/>
    <col min="12" max="12" width="0" style="16" hidden="1" customWidth="1"/>
    <col min="13" max="13" width="7.5703125" style="16" hidden="1" customWidth="1"/>
    <col min="14" max="14" width="8.7109375" style="16" hidden="1" customWidth="1"/>
    <col min="15" max="15" width="8.42578125" style="16" hidden="1" customWidth="1"/>
    <col min="16" max="16" width="11" style="16" hidden="1" customWidth="1"/>
    <col min="17" max="17" width="12.7109375" style="16" hidden="1" customWidth="1"/>
    <col min="18" max="16384" width="9.140625" style="16"/>
  </cols>
  <sheetData>
    <row r="1" spans="2:17" ht="71.25" customHeight="1" x14ac:dyDescent="0.3">
      <c r="F1" s="70" t="s">
        <v>12</v>
      </c>
      <c r="G1" s="70"/>
    </row>
    <row r="3" spans="2:17" ht="16.5" customHeight="1" x14ac:dyDescent="0.3">
      <c r="B3" s="71" t="s">
        <v>23</v>
      </c>
      <c r="C3" s="71"/>
      <c r="D3" s="71"/>
      <c r="E3" s="71"/>
      <c r="F3" s="71"/>
      <c r="G3" s="71"/>
    </row>
    <row r="4" spans="2:17" x14ac:dyDescent="0.3">
      <c r="B4" s="71"/>
      <c r="C4" s="71"/>
      <c r="D4" s="71"/>
      <c r="E4" s="71"/>
      <c r="F4" s="71"/>
      <c r="G4" s="71"/>
    </row>
    <row r="5" spans="2:17" x14ac:dyDescent="0.3">
      <c r="G5" s="17"/>
    </row>
    <row r="6" spans="2:17" ht="33.75" customHeight="1" x14ac:dyDescent="0.3">
      <c r="B6" s="67" t="s">
        <v>9</v>
      </c>
      <c r="C6" s="67" t="s">
        <v>13</v>
      </c>
      <c r="D6" s="69" t="s">
        <v>14</v>
      </c>
      <c r="E6" s="69"/>
      <c r="F6" s="69"/>
      <c r="G6" s="67" t="s">
        <v>15</v>
      </c>
      <c r="K6" s="18" t="s">
        <v>69</v>
      </c>
      <c r="L6" s="18"/>
      <c r="M6" s="18"/>
      <c r="N6" s="18"/>
      <c r="O6" s="18"/>
      <c r="P6" s="18"/>
      <c r="Q6" s="18"/>
    </row>
    <row r="7" spans="2:17" ht="63" x14ac:dyDescent="0.3">
      <c r="B7" s="68"/>
      <c r="C7" s="68"/>
      <c r="D7" s="19" t="s">
        <v>16</v>
      </c>
      <c r="E7" s="19" t="s">
        <v>17</v>
      </c>
      <c r="F7" s="20" t="s">
        <v>18</v>
      </c>
      <c r="G7" s="68"/>
      <c r="K7" s="72" t="s">
        <v>70</v>
      </c>
      <c r="L7" s="72"/>
      <c r="M7" s="21" t="s">
        <v>71</v>
      </c>
      <c r="N7" s="21" t="s">
        <v>72</v>
      </c>
      <c r="O7" s="21" t="s">
        <v>73</v>
      </c>
      <c r="P7" s="21" t="s">
        <v>74</v>
      </c>
      <c r="Q7" s="21" t="s">
        <v>75</v>
      </c>
    </row>
    <row r="8" spans="2:17" ht="16.5" customHeight="1" x14ac:dyDescent="0.3">
      <c r="B8" s="22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K8" s="73">
        <v>1</v>
      </c>
      <c r="L8" s="73"/>
      <c r="M8" s="23">
        <v>3</v>
      </c>
      <c r="N8" s="23">
        <v>4</v>
      </c>
      <c r="O8" s="23">
        <v>5</v>
      </c>
      <c r="P8" s="23" t="s">
        <v>76</v>
      </c>
      <c r="Q8" s="23">
        <v>7</v>
      </c>
    </row>
    <row r="9" spans="2:17" ht="47.25" customHeight="1" x14ac:dyDescent="0.3">
      <c r="B9" s="22" t="s">
        <v>19</v>
      </c>
      <c r="C9" s="24" t="s">
        <v>20</v>
      </c>
      <c r="D9" s="2">
        <v>6175674</v>
      </c>
      <c r="E9" s="3">
        <v>1221</v>
      </c>
      <c r="F9" s="3">
        <v>26468.61</v>
      </c>
      <c r="G9" s="3">
        <v>5057.88</v>
      </c>
      <c r="K9" s="74" t="s">
        <v>77</v>
      </c>
      <c r="L9" s="74"/>
      <c r="M9" s="25">
        <v>1272</v>
      </c>
      <c r="N9" s="25">
        <v>1314</v>
      </c>
      <c r="O9" s="26">
        <v>1098</v>
      </c>
      <c r="P9" s="25">
        <v>1228</v>
      </c>
      <c r="Q9" s="25">
        <v>0</v>
      </c>
    </row>
    <row r="10" spans="2:17" ht="31.5" x14ac:dyDescent="0.3">
      <c r="B10" s="22" t="s">
        <v>21</v>
      </c>
      <c r="C10" s="24" t="s">
        <v>22</v>
      </c>
      <c r="D10" s="2">
        <v>7921326</v>
      </c>
      <c r="E10" s="3">
        <v>1221</v>
      </c>
      <c r="F10" s="3">
        <v>26468.61</v>
      </c>
      <c r="G10" s="3">
        <v>6487.57</v>
      </c>
      <c r="K10" s="74" t="s">
        <v>78</v>
      </c>
      <c r="L10" s="74" t="s">
        <v>1</v>
      </c>
      <c r="M10" s="25">
        <v>24612.02</v>
      </c>
      <c r="N10" s="25">
        <v>20476.599999999999</v>
      </c>
      <c r="O10" s="26">
        <v>19254.8</v>
      </c>
      <c r="P10" s="25">
        <v>21447.806666666667</v>
      </c>
      <c r="Q10" s="25">
        <v>0</v>
      </c>
    </row>
    <row r="11" spans="2:17" x14ac:dyDescent="0.3">
      <c r="D11" s="4"/>
      <c r="G11" s="27"/>
    </row>
    <row r="13" spans="2:17" ht="16.5" customHeight="1" x14ac:dyDescent="0.3">
      <c r="B13" s="71" t="s">
        <v>24</v>
      </c>
      <c r="C13" s="71"/>
      <c r="D13" s="71"/>
      <c r="E13" s="71"/>
      <c r="F13" s="71"/>
      <c r="G13" s="71"/>
    </row>
    <row r="14" spans="2:17" x14ac:dyDescent="0.3">
      <c r="B14" s="71"/>
      <c r="C14" s="71"/>
      <c r="D14" s="71"/>
      <c r="E14" s="71"/>
      <c r="F14" s="71"/>
      <c r="G14" s="71"/>
    </row>
    <row r="15" spans="2:17" x14ac:dyDescent="0.3">
      <c r="G15" s="17"/>
    </row>
    <row r="16" spans="2:17" ht="30.75" customHeight="1" x14ac:dyDescent="0.3">
      <c r="B16" s="67" t="s">
        <v>9</v>
      </c>
      <c r="C16" s="67" t="s">
        <v>13</v>
      </c>
      <c r="D16" s="69" t="s">
        <v>14</v>
      </c>
      <c r="E16" s="69"/>
      <c r="F16" s="69"/>
      <c r="G16" s="67" t="s">
        <v>15</v>
      </c>
    </row>
    <row r="17" spans="2:7" ht="63" x14ac:dyDescent="0.3">
      <c r="B17" s="68"/>
      <c r="C17" s="68"/>
      <c r="D17" s="19" t="s">
        <v>16</v>
      </c>
      <c r="E17" s="19" t="s">
        <v>17</v>
      </c>
      <c r="F17" s="20" t="s">
        <v>18</v>
      </c>
      <c r="G17" s="68"/>
    </row>
    <row r="18" spans="2:7" x14ac:dyDescent="0.3">
      <c r="B18" s="22">
        <v>1</v>
      </c>
      <c r="C18" s="19">
        <v>2</v>
      </c>
      <c r="D18" s="19">
        <v>3</v>
      </c>
      <c r="E18" s="19">
        <v>4</v>
      </c>
      <c r="F18" s="19">
        <v>5</v>
      </c>
      <c r="G18" s="19">
        <v>6</v>
      </c>
    </row>
    <row r="19" spans="2:7" ht="47.25" x14ac:dyDescent="0.3">
      <c r="B19" s="22" t="s">
        <v>19</v>
      </c>
      <c r="C19" s="24" t="s">
        <v>20</v>
      </c>
      <c r="D19" s="2">
        <v>2717437</v>
      </c>
      <c r="E19" s="3">
        <v>1423</v>
      </c>
      <c r="F19" s="3">
        <v>22204.73</v>
      </c>
      <c r="G19" s="3">
        <v>1909.65</v>
      </c>
    </row>
    <row r="20" spans="2:7" ht="31.5" x14ac:dyDescent="0.3">
      <c r="B20" s="22" t="s">
        <v>21</v>
      </c>
      <c r="C20" s="24" t="s">
        <v>22</v>
      </c>
      <c r="D20" s="2">
        <v>3485563</v>
      </c>
      <c r="E20" s="3">
        <v>1423</v>
      </c>
      <c r="F20" s="3">
        <v>22204.73</v>
      </c>
      <c r="G20" s="3">
        <v>2449.4499999999998</v>
      </c>
    </row>
    <row r="21" spans="2:7" x14ac:dyDescent="0.3">
      <c r="D21" s="4"/>
      <c r="G21" s="27"/>
    </row>
    <row r="23" spans="2:7" ht="16.5" customHeight="1" x14ac:dyDescent="0.3">
      <c r="B23" s="71" t="s">
        <v>97</v>
      </c>
      <c r="C23" s="71"/>
      <c r="D23" s="71"/>
      <c r="E23" s="71"/>
      <c r="F23" s="71"/>
      <c r="G23" s="71"/>
    </row>
    <row r="24" spans="2:7" x14ac:dyDescent="0.3">
      <c r="B24" s="71"/>
      <c r="C24" s="71"/>
      <c r="D24" s="71"/>
      <c r="E24" s="71"/>
      <c r="F24" s="71"/>
      <c r="G24" s="71"/>
    </row>
    <row r="25" spans="2:7" x14ac:dyDescent="0.3">
      <c r="G25" s="17"/>
    </row>
    <row r="26" spans="2:7" ht="35.25" customHeight="1" x14ac:dyDescent="0.3">
      <c r="B26" s="67" t="s">
        <v>9</v>
      </c>
      <c r="C26" s="67" t="s">
        <v>13</v>
      </c>
      <c r="D26" s="69" t="s">
        <v>14</v>
      </c>
      <c r="E26" s="69"/>
      <c r="F26" s="69"/>
      <c r="G26" s="67" t="s">
        <v>15</v>
      </c>
    </row>
    <row r="27" spans="2:7" ht="63" x14ac:dyDescent="0.3">
      <c r="B27" s="68"/>
      <c r="C27" s="68"/>
      <c r="D27" s="19" t="s">
        <v>16</v>
      </c>
      <c r="E27" s="19" t="s">
        <v>17</v>
      </c>
      <c r="F27" s="20" t="s">
        <v>18</v>
      </c>
      <c r="G27" s="68"/>
    </row>
    <row r="28" spans="2:7" x14ac:dyDescent="0.3">
      <c r="B28" s="22">
        <v>1</v>
      </c>
      <c r="C28" s="19">
        <v>2</v>
      </c>
      <c r="D28" s="19">
        <v>3</v>
      </c>
      <c r="E28" s="19">
        <v>4</v>
      </c>
      <c r="F28" s="19">
        <v>5</v>
      </c>
      <c r="G28" s="19">
        <v>6</v>
      </c>
    </row>
    <row r="29" spans="2:7" ht="47.25" x14ac:dyDescent="0.3">
      <c r="B29" s="22" t="s">
        <v>19</v>
      </c>
      <c r="C29" s="24" t="s">
        <v>20</v>
      </c>
      <c r="D29" s="2">
        <v>3075790</v>
      </c>
      <c r="E29" s="3">
        <v>2450</v>
      </c>
      <c r="F29" s="3">
        <v>385345.18</v>
      </c>
      <c r="G29" s="3">
        <v>1255.42</v>
      </c>
    </row>
    <row r="30" spans="2:7" ht="31.5" x14ac:dyDescent="0.3">
      <c r="B30" s="22" t="s">
        <v>21</v>
      </c>
      <c r="C30" s="24" t="s">
        <v>22</v>
      </c>
      <c r="D30" s="2">
        <v>3945210</v>
      </c>
      <c r="E30" s="3">
        <v>2450</v>
      </c>
      <c r="F30" s="3">
        <v>385345.18</v>
      </c>
      <c r="G30" s="3">
        <v>1610.29</v>
      </c>
    </row>
    <row r="31" spans="2:7" x14ac:dyDescent="0.3">
      <c r="D31" s="28"/>
      <c r="G31" s="27"/>
    </row>
  </sheetData>
  <mergeCells count="20">
    <mergeCell ref="B23:G24"/>
    <mergeCell ref="B26:B27"/>
    <mergeCell ref="C26:C27"/>
    <mergeCell ref="D26:F26"/>
    <mergeCell ref="G26:G27"/>
    <mergeCell ref="K7:L7"/>
    <mergeCell ref="K8:L8"/>
    <mergeCell ref="K9:L9"/>
    <mergeCell ref="K10:L10"/>
    <mergeCell ref="B13:G14"/>
    <mergeCell ref="B16:B17"/>
    <mergeCell ref="C16:C17"/>
    <mergeCell ref="D16:F16"/>
    <mergeCell ref="G16:G17"/>
    <mergeCell ref="F1:G1"/>
    <mergeCell ref="B3:G4"/>
    <mergeCell ref="B6:B7"/>
    <mergeCell ref="C6:C7"/>
    <mergeCell ref="D6:F6"/>
    <mergeCell ref="G6:G7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"/>
  <sheetViews>
    <sheetView view="pageBreakPreview" zoomScaleNormal="100" zoomScaleSheetLayoutView="100" workbookViewId="0">
      <selection activeCell="D26" sqref="D26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75" t="s">
        <v>91</v>
      </c>
      <c r="C2" s="75"/>
      <c r="D2" s="75"/>
      <c r="E2" s="75"/>
    </row>
    <row r="3" spans="2:5" ht="18.75" x14ac:dyDescent="0.3">
      <c r="B3" s="30"/>
      <c r="C3" s="30"/>
      <c r="D3" s="30"/>
      <c r="E3" s="30"/>
    </row>
    <row r="4" spans="2:5" x14ac:dyDescent="0.3">
      <c r="B4" s="31" t="s">
        <v>92</v>
      </c>
      <c r="C4" s="31" t="s">
        <v>93</v>
      </c>
      <c r="D4" s="31" t="s">
        <v>94</v>
      </c>
      <c r="E4" s="31" t="s">
        <v>95</v>
      </c>
    </row>
    <row r="5" spans="2:5" ht="33" x14ac:dyDescent="0.3">
      <c r="B5" s="55">
        <v>1</v>
      </c>
      <c r="C5" s="55" t="s">
        <v>339</v>
      </c>
      <c r="D5" s="53" t="s">
        <v>340</v>
      </c>
      <c r="E5" s="53" t="s">
        <v>341</v>
      </c>
    </row>
    <row r="6" spans="2:5" ht="49.5" hidden="1" x14ac:dyDescent="0.3">
      <c r="B6" s="54">
        <v>2</v>
      </c>
      <c r="C6" s="55" t="s">
        <v>339</v>
      </c>
      <c r="D6" s="53" t="s">
        <v>342</v>
      </c>
      <c r="E6" s="53" t="s">
        <v>343</v>
      </c>
    </row>
    <row r="7" spans="2:5" ht="49.5" hidden="1" x14ac:dyDescent="0.3">
      <c r="B7" s="54">
        <v>3</v>
      </c>
      <c r="C7" s="55" t="s">
        <v>339</v>
      </c>
      <c r="D7" s="53" t="s">
        <v>342</v>
      </c>
      <c r="E7" s="53" t="s">
        <v>344</v>
      </c>
    </row>
    <row r="8" spans="2:5" ht="49.5" hidden="1" x14ac:dyDescent="0.3">
      <c r="B8" s="54">
        <v>4</v>
      </c>
      <c r="C8" s="55" t="s">
        <v>339</v>
      </c>
      <c r="D8" s="53" t="s">
        <v>342</v>
      </c>
      <c r="E8" s="53" t="s">
        <v>345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I19" sqref="I19"/>
    </sheetView>
  </sheetViews>
  <sheetFormatPr defaultRowHeight="16.5" x14ac:dyDescent="0.3"/>
  <cols>
    <col min="1" max="1" width="3.28515625" style="1" customWidth="1"/>
    <col min="2" max="2" width="3.140625" style="5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65" t="s">
        <v>36</v>
      </c>
      <c r="E1" s="65"/>
    </row>
    <row r="2" spans="2:5" ht="48.75" customHeight="1" x14ac:dyDescent="0.3">
      <c r="D2" s="76" t="s">
        <v>35</v>
      </c>
      <c r="E2" s="76"/>
    </row>
    <row r="3" spans="2:5" x14ac:dyDescent="0.3">
      <c r="D3" s="10"/>
      <c r="E3" s="10"/>
    </row>
    <row r="4" spans="2:5" x14ac:dyDescent="0.3">
      <c r="C4" s="65" t="s">
        <v>34</v>
      </c>
      <c r="D4" s="65"/>
      <c r="E4" s="65"/>
    </row>
    <row r="5" spans="2:5" x14ac:dyDescent="0.3">
      <c r="C5" s="65" t="s">
        <v>33</v>
      </c>
      <c r="D5" s="65"/>
      <c r="E5" s="65"/>
    </row>
    <row r="6" spans="2:5" x14ac:dyDescent="0.3">
      <c r="C6" s="65" t="s">
        <v>32</v>
      </c>
      <c r="D6" s="65"/>
      <c r="E6" s="65"/>
    </row>
    <row r="7" spans="2:5" x14ac:dyDescent="0.3">
      <c r="C7" s="65" t="s">
        <v>31</v>
      </c>
      <c r="D7" s="65"/>
      <c r="E7" s="65"/>
    </row>
    <row r="9" spans="2:5" ht="82.5" x14ac:dyDescent="0.3">
      <c r="B9" s="8"/>
      <c r="C9" s="6"/>
      <c r="D9" s="9" t="s">
        <v>30</v>
      </c>
      <c r="E9" s="9" t="s">
        <v>29</v>
      </c>
    </row>
    <row r="10" spans="2:5" ht="33" x14ac:dyDescent="0.3">
      <c r="B10" s="8" t="s">
        <v>19</v>
      </c>
      <c r="C10" s="7" t="s">
        <v>28</v>
      </c>
      <c r="D10" s="29">
        <v>0</v>
      </c>
      <c r="E10" s="29">
        <v>0</v>
      </c>
    </row>
    <row r="11" spans="2:5" ht="49.5" x14ac:dyDescent="0.3">
      <c r="B11" s="8" t="s">
        <v>21</v>
      </c>
      <c r="C11" s="7" t="s">
        <v>27</v>
      </c>
      <c r="D11" s="29">
        <v>0</v>
      </c>
      <c r="E11" s="29">
        <v>0</v>
      </c>
    </row>
    <row r="12" spans="2:5" ht="33" x14ac:dyDescent="0.3">
      <c r="B12" s="8" t="s">
        <v>26</v>
      </c>
      <c r="C12" s="7" t="s">
        <v>25</v>
      </c>
      <c r="D12" s="29">
        <f>'28 а) город'!H446+'28 а) город'!H447</f>
        <v>707558.63987000007</v>
      </c>
      <c r="E12" s="29">
        <f>'28 а) город'!G446+'28 а) город'!G447</f>
        <v>14640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2"/>
  <sheetViews>
    <sheetView view="pageBreakPreview" zoomScaleNormal="100" zoomScaleSheetLayoutView="100" workbookViewId="0">
      <selection activeCell="A18" sqref="A18:XFD30"/>
    </sheetView>
  </sheetViews>
  <sheetFormatPr defaultRowHeight="16.5" x14ac:dyDescent="0.3"/>
  <cols>
    <col min="1" max="1" width="5.7109375" style="1" customWidth="1"/>
    <col min="2" max="2" width="3.5703125" style="5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65" t="s">
        <v>37</v>
      </c>
      <c r="F1" s="65"/>
    </row>
    <row r="2" spans="2:6" ht="53.25" customHeight="1" x14ac:dyDescent="0.3">
      <c r="E2" s="76" t="s">
        <v>35</v>
      </c>
      <c r="F2" s="76"/>
    </row>
    <row r="3" spans="2:6" x14ac:dyDescent="0.3">
      <c r="E3" s="10"/>
      <c r="F3" s="10"/>
    </row>
    <row r="4" spans="2:6" x14ac:dyDescent="0.3">
      <c r="C4" s="65" t="s">
        <v>34</v>
      </c>
      <c r="D4" s="65"/>
      <c r="E4" s="65"/>
      <c r="F4" s="65"/>
    </row>
    <row r="5" spans="2:6" x14ac:dyDescent="0.3">
      <c r="C5" s="65" t="s">
        <v>38</v>
      </c>
      <c r="D5" s="65"/>
      <c r="E5" s="65"/>
      <c r="F5" s="65"/>
    </row>
    <row r="6" spans="2:6" x14ac:dyDescent="0.3">
      <c r="C6" s="65" t="s">
        <v>39</v>
      </c>
      <c r="D6" s="65"/>
      <c r="E6" s="65"/>
      <c r="F6" s="65"/>
    </row>
    <row r="7" spans="2:6" x14ac:dyDescent="0.3">
      <c r="C7" s="65" t="s">
        <v>40</v>
      </c>
      <c r="D7" s="65"/>
      <c r="E7" s="65"/>
      <c r="F7" s="65"/>
    </row>
    <row r="9" spans="2:6" ht="167.25" customHeight="1" x14ac:dyDescent="0.3">
      <c r="B9" s="8"/>
      <c r="C9" s="6"/>
      <c r="D9" s="9" t="s">
        <v>41</v>
      </c>
      <c r="E9" s="9" t="s">
        <v>42</v>
      </c>
      <c r="F9" s="9" t="s">
        <v>43</v>
      </c>
    </row>
    <row r="10" spans="2:6" x14ac:dyDescent="0.3">
      <c r="B10" s="8" t="s">
        <v>19</v>
      </c>
      <c r="C10" s="7" t="s">
        <v>44</v>
      </c>
      <c r="D10" s="29"/>
      <c r="E10" s="29"/>
      <c r="F10" s="29"/>
    </row>
    <row r="11" spans="2:6" x14ac:dyDescent="0.3">
      <c r="B11" s="8"/>
      <c r="C11" s="7" t="s">
        <v>45</v>
      </c>
      <c r="D11" s="29">
        <v>0</v>
      </c>
      <c r="E11" s="29">
        <v>0</v>
      </c>
      <c r="F11" s="29">
        <v>0</v>
      </c>
    </row>
    <row r="12" spans="2:6" x14ac:dyDescent="0.3">
      <c r="B12" s="8"/>
      <c r="C12" s="7" t="s">
        <v>46</v>
      </c>
      <c r="D12" s="29">
        <v>5706.2198166666667</v>
      </c>
      <c r="E12" s="29">
        <v>2.2696000000000001</v>
      </c>
      <c r="F12" s="29">
        <v>861.66666666666663</v>
      </c>
    </row>
    <row r="13" spans="2:6" x14ac:dyDescent="0.3">
      <c r="B13" s="8"/>
      <c r="C13" s="6" t="s">
        <v>47</v>
      </c>
      <c r="D13" s="29">
        <v>0</v>
      </c>
      <c r="E13" s="29">
        <v>0</v>
      </c>
      <c r="F13" s="29">
        <v>0</v>
      </c>
    </row>
    <row r="14" spans="2:6" x14ac:dyDescent="0.3">
      <c r="B14" s="8" t="s">
        <v>21</v>
      </c>
      <c r="C14" s="6" t="s">
        <v>48</v>
      </c>
      <c r="D14" s="29"/>
      <c r="E14" s="29"/>
      <c r="F14" s="29"/>
    </row>
    <row r="15" spans="2:6" x14ac:dyDescent="0.3">
      <c r="B15" s="8"/>
      <c r="C15" s="7" t="s">
        <v>45</v>
      </c>
      <c r="D15" s="29">
        <v>897.07752000000016</v>
      </c>
      <c r="E15" s="29">
        <v>1.5498999999999998</v>
      </c>
      <c r="F15" s="29">
        <v>48.74</v>
      </c>
    </row>
    <row r="16" spans="2:6" x14ac:dyDescent="0.3">
      <c r="B16" s="8"/>
      <c r="C16" s="7" t="s">
        <v>46</v>
      </c>
      <c r="D16" s="29">
        <v>3736.2788466666675</v>
      </c>
      <c r="E16" s="29">
        <v>3.4323333333333328</v>
      </c>
      <c r="F16" s="29">
        <v>2103.3333333333335</v>
      </c>
    </row>
    <row r="17" spans="2:18" x14ac:dyDescent="0.3">
      <c r="B17" s="8"/>
      <c r="C17" s="6" t="s">
        <v>47</v>
      </c>
      <c r="D17" s="29">
        <v>75.697726666666668</v>
      </c>
      <c r="E17" s="29">
        <v>3.7666666666666668E-2</v>
      </c>
      <c r="F17" s="29">
        <v>500</v>
      </c>
    </row>
    <row r="18" spans="2:18" hidden="1" x14ac:dyDescent="0.3"/>
    <row r="19" spans="2:18" s="46" customFormat="1" hidden="1" x14ac:dyDescent="0.3">
      <c r="D19" s="64" t="s">
        <v>372</v>
      </c>
      <c r="E19" s="64"/>
      <c r="F19" s="64"/>
      <c r="G19" s="64" t="s">
        <v>373</v>
      </c>
      <c r="H19" s="64"/>
      <c r="I19" s="64"/>
      <c r="J19" s="64" t="s">
        <v>374</v>
      </c>
      <c r="K19" s="64"/>
      <c r="L19" s="64"/>
    </row>
    <row r="20" spans="2:18" s="46" customFormat="1" hidden="1" x14ac:dyDescent="0.3">
      <c r="B20" s="57" t="s">
        <v>19</v>
      </c>
      <c r="C20" s="46" t="s">
        <v>48</v>
      </c>
      <c r="D20" s="56">
        <v>2017</v>
      </c>
      <c r="E20" s="56">
        <v>2018</v>
      </c>
      <c r="F20" s="56">
        <v>2019</v>
      </c>
      <c r="G20" s="56">
        <f>D20</f>
        <v>2017</v>
      </c>
      <c r="H20" s="56">
        <f t="shared" ref="H20:I20" si="0">E20</f>
        <v>2018</v>
      </c>
      <c r="I20" s="56">
        <f t="shared" si="0"/>
        <v>2019</v>
      </c>
      <c r="J20" s="46">
        <f>G20</f>
        <v>2017</v>
      </c>
      <c r="K20" s="46">
        <f t="shared" ref="K20:L20" si="1">H20</f>
        <v>2018</v>
      </c>
      <c r="L20" s="46">
        <f t="shared" si="1"/>
        <v>2019</v>
      </c>
    </row>
    <row r="21" spans="2:18" s="46" customFormat="1" hidden="1" x14ac:dyDescent="0.3">
      <c r="B21" s="57"/>
      <c r="C21" s="7" t="s">
        <v>45</v>
      </c>
      <c r="D21" s="61">
        <f>'28 а) город'!D471+'28 а) село'!D462</f>
        <v>0</v>
      </c>
      <c r="E21" s="61">
        <f>'28 а) город'!E471+'28 а) село'!E462</f>
        <v>1471.0865200000001</v>
      </c>
      <c r="F21" s="61">
        <f>'28 а) город'!F471+'28 а) село'!F462</f>
        <v>1220.1460400000001</v>
      </c>
      <c r="G21" s="61">
        <f>'28 а) город'!G471+'28 а) село'!G462</f>
        <v>0</v>
      </c>
      <c r="H21" s="61">
        <f>'28 а) город'!H471+'28 а) село'!H462</f>
        <v>3.2029999999999994</v>
      </c>
      <c r="I21" s="61">
        <f>'28 а) город'!I471+'28 а) село'!I462</f>
        <v>1.4466999999999999</v>
      </c>
      <c r="J21" s="61">
        <f>'28 а) город'!J471+'28 а) село'!J462</f>
        <v>0</v>
      </c>
      <c r="K21" s="61">
        <f>'28 а) город'!K471+'28 а) село'!K462</f>
        <v>108.22</v>
      </c>
      <c r="L21" s="61">
        <f>'28 а) город'!L471+'28 а) село'!L462</f>
        <v>38</v>
      </c>
      <c r="N21" s="46">
        <f>(D21+E21+F21)/3</f>
        <v>897.07752000000016</v>
      </c>
      <c r="P21" s="62">
        <f>(G21+H21+I21)/3</f>
        <v>1.5498999999999998</v>
      </c>
      <c r="R21" s="62">
        <f>(J21+K21+L21)/3</f>
        <v>48.74</v>
      </c>
    </row>
    <row r="22" spans="2:18" s="46" customFormat="1" hidden="1" x14ac:dyDescent="0.3">
      <c r="B22" s="57"/>
      <c r="C22" s="7" t="s">
        <v>46</v>
      </c>
      <c r="D22" s="61">
        <f>'28 а) город'!D472+'28 а) село'!D463</f>
        <v>10869.844780000001</v>
      </c>
      <c r="E22" s="61">
        <f>'28 а) город'!E472+'28 а) село'!E463</f>
        <v>338.99176</v>
      </c>
      <c r="F22" s="61">
        <f>'28 а) город'!F472+'28 а) село'!F463</f>
        <v>0</v>
      </c>
      <c r="G22" s="61">
        <f>'28 а) город'!G472+'28 а) село'!G463</f>
        <v>9.4529999999999994</v>
      </c>
      <c r="H22" s="61">
        <f>'28 а) город'!H472+'28 а) село'!H463</f>
        <v>0.84400000000000008</v>
      </c>
      <c r="I22" s="61">
        <f>'28 а) город'!I472+'28 а) село'!I463</f>
        <v>0</v>
      </c>
      <c r="J22" s="61">
        <f>'28 а) город'!J472+'28 а) село'!J463</f>
        <v>5950</v>
      </c>
      <c r="K22" s="61">
        <f>'28 а) город'!K472+'28 а) село'!K463</f>
        <v>360</v>
      </c>
      <c r="L22" s="61">
        <f>'28 а) город'!L472+'28 а) село'!L463</f>
        <v>0</v>
      </c>
      <c r="N22" s="46">
        <f t="shared" ref="N22:N23" si="2">(D22+E22+F22)/3</f>
        <v>3736.2788466666675</v>
      </c>
      <c r="P22" s="62">
        <f t="shared" ref="P22:P23" si="3">(G22+H22+I22)/3</f>
        <v>3.4323333333333328</v>
      </c>
      <c r="R22" s="62">
        <f t="shared" ref="R22:R23" si="4">(J22+K22+L22)/3</f>
        <v>2103.3333333333335</v>
      </c>
    </row>
    <row r="23" spans="2:18" s="46" customFormat="1" hidden="1" x14ac:dyDescent="0.3">
      <c r="B23" s="57"/>
      <c r="C23" s="47" t="s">
        <v>47</v>
      </c>
      <c r="D23" s="61">
        <f>'28 а) город'!D473+'28 а) село'!D464</f>
        <v>227.09317999999999</v>
      </c>
      <c r="E23" s="61">
        <f>'28 а) город'!E473+'28 а) село'!E464</f>
        <v>0</v>
      </c>
      <c r="F23" s="61">
        <f>'28 а) город'!F473+'28 а) село'!F464</f>
        <v>0</v>
      </c>
      <c r="G23" s="61">
        <f>'28 а) город'!G473+'28 а) село'!G464</f>
        <v>0.113</v>
      </c>
      <c r="H23" s="61">
        <f>'28 а) город'!H473+'28 а) село'!H464</f>
        <v>0</v>
      </c>
      <c r="I23" s="61">
        <f>'28 а) город'!I473+'28 а) село'!I464</f>
        <v>0</v>
      </c>
      <c r="J23" s="61">
        <f>'28 а) город'!J473+'28 а) село'!J464</f>
        <v>1500</v>
      </c>
      <c r="K23" s="61">
        <f>'28 а) город'!K473+'28 а) село'!K464</f>
        <v>0</v>
      </c>
      <c r="L23" s="61">
        <f>'28 а) город'!L473+'28 а) село'!L464</f>
        <v>0</v>
      </c>
      <c r="N23" s="46">
        <f t="shared" si="2"/>
        <v>75.697726666666668</v>
      </c>
      <c r="P23" s="62">
        <f t="shared" si="3"/>
        <v>3.7666666666666668E-2</v>
      </c>
      <c r="R23" s="62">
        <f t="shared" si="4"/>
        <v>500</v>
      </c>
    </row>
    <row r="24" spans="2:18" s="46" customFormat="1" hidden="1" x14ac:dyDescent="0.3">
      <c r="B24" s="57" t="s">
        <v>21</v>
      </c>
      <c r="C24" s="47" t="s">
        <v>44</v>
      </c>
      <c r="D24" s="61"/>
      <c r="E24" s="61"/>
      <c r="F24" s="61"/>
      <c r="G24" s="61"/>
      <c r="H24" s="61"/>
      <c r="I24" s="61"/>
      <c r="J24" s="61"/>
      <c r="K24" s="61"/>
      <c r="L24" s="61"/>
    </row>
    <row r="25" spans="2:18" s="46" customFormat="1" hidden="1" x14ac:dyDescent="0.3">
      <c r="B25" s="57"/>
      <c r="C25" s="7" t="s">
        <v>45</v>
      </c>
      <c r="D25" s="61">
        <f>'28 а) город'!D475+'28 а) село'!D466</f>
        <v>0</v>
      </c>
      <c r="E25" s="61">
        <f>'28 а) город'!E475+'28 а) село'!E466</f>
        <v>0</v>
      </c>
      <c r="F25" s="61">
        <f>'28 а) город'!F475+'28 а) село'!F466</f>
        <v>0</v>
      </c>
      <c r="G25" s="61">
        <f>'28 а) город'!G475+'28 а) село'!G466</f>
        <v>0</v>
      </c>
      <c r="H25" s="61">
        <f>'28 а) город'!H475+'28 а) село'!H466</f>
        <v>0</v>
      </c>
      <c r="I25" s="61">
        <f>'28 а) город'!I475+'28 а) село'!I466</f>
        <v>0</v>
      </c>
      <c r="J25" s="61">
        <f>'28 а) город'!J475+'28 а) село'!J466</f>
        <v>0</v>
      </c>
      <c r="K25" s="61">
        <f>'28 а) город'!K475+'28 а) село'!K466</f>
        <v>0</v>
      </c>
      <c r="L25" s="61">
        <f>'28 а) город'!L475+'28 а) село'!L466</f>
        <v>0</v>
      </c>
      <c r="N25" s="46">
        <f>(D25+E25+F25)/3</f>
        <v>0</v>
      </c>
      <c r="P25" s="46">
        <f>(G25+H25+I25)/3</f>
        <v>0</v>
      </c>
      <c r="R25" s="46">
        <f>(J25+K25+L25)/3</f>
        <v>0</v>
      </c>
    </row>
    <row r="26" spans="2:18" s="46" customFormat="1" hidden="1" x14ac:dyDescent="0.3">
      <c r="B26" s="57"/>
      <c r="C26" s="7" t="s">
        <v>46</v>
      </c>
      <c r="D26" s="61">
        <f>'28 а) город'!D476+'28 а) село'!D467</f>
        <v>10049.52665</v>
      </c>
      <c r="E26" s="61">
        <f>'28 а) город'!E476+'28 а) село'!E467</f>
        <v>718.71429000000001</v>
      </c>
      <c r="F26" s="61">
        <f>'28 а) город'!F476+'28 а) село'!F467</f>
        <v>6350.4185099999995</v>
      </c>
      <c r="G26" s="61">
        <f>'28 а) город'!G476+'28 а) село'!G467</f>
        <v>4.51</v>
      </c>
      <c r="H26" s="61">
        <f>'28 а) город'!H476+'28 а) село'!H467</f>
        <v>0.3</v>
      </c>
      <c r="I26" s="61">
        <f>'28 а) город'!I476+'28 а) село'!I467</f>
        <v>1.9988000000000001</v>
      </c>
      <c r="J26" s="61">
        <f>'28 а) город'!J476+'28 а) село'!J467</f>
        <v>300</v>
      </c>
      <c r="K26" s="61">
        <f>'28 а) город'!K476+'28 а) село'!K467</f>
        <v>350</v>
      </c>
      <c r="L26" s="61">
        <f>'28 а) город'!L476+'28 а) село'!L467</f>
        <v>1935</v>
      </c>
      <c r="N26" s="46">
        <f t="shared" ref="N26:N27" si="5">(D26+E26+F26)/3</f>
        <v>5706.2198166666667</v>
      </c>
      <c r="P26" s="46">
        <f t="shared" ref="P26:P27" si="6">(G26+H26+I26)/3</f>
        <v>2.2696000000000001</v>
      </c>
      <c r="R26" s="46">
        <f t="shared" ref="R26:R27" si="7">(J26+K26+L26)/3</f>
        <v>861.66666666666663</v>
      </c>
    </row>
    <row r="27" spans="2:18" s="46" customFormat="1" hidden="1" x14ac:dyDescent="0.3">
      <c r="B27" s="57"/>
      <c r="C27" s="47" t="s">
        <v>47</v>
      </c>
      <c r="D27" s="61">
        <f>'28 а) город'!D477+'28 а) село'!D468</f>
        <v>0</v>
      </c>
      <c r="E27" s="61">
        <f>'28 а) город'!E477+'28 а) село'!E468</f>
        <v>0</v>
      </c>
      <c r="F27" s="61">
        <f>'28 а) город'!F477+'28 а) село'!F468</f>
        <v>0</v>
      </c>
      <c r="G27" s="61">
        <f>'28 а) город'!G477+'28 а) село'!G468</f>
        <v>0</v>
      </c>
      <c r="H27" s="61">
        <f>'28 а) город'!H477+'28 а) село'!H468</f>
        <v>0</v>
      </c>
      <c r="I27" s="61">
        <f>'28 а) город'!I477+'28 а) село'!I468</f>
        <v>0</v>
      </c>
      <c r="J27" s="61">
        <f>'28 а) город'!J477+'28 а) село'!J468</f>
        <v>0</v>
      </c>
      <c r="K27" s="61">
        <f>'28 а) город'!K477+'28 а) село'!K468</f>
        <v>0</v>
      </c>
      <c r="L27" s="61">
        <f>'28 а) город'!L477+'28 а) село'!L468</f>
        <v>0</v>
      </c>
      <c r="N27" s="46">
        <f t="shared" si="5"/>
        <v>0</v>
      </c>
      <c r="P27" s="46">
        <f t="shared" si="6"/>
        <v>0</v>
      </c>
      <c r="R27" s="46">
        <f t="shared" si="7"/>
        <v>0</v>
      </c>
    </row>
    <row r="28" spans="2:18" hidden="1" x14ac:dyDescent="0.3"/>
    <row r="29" spans="2:18" hidden="1" x14ac:dyDescent="0.3"/>
    <row r="30" spans="2:18" hidden="1" x14ac:dyDescent="0.3">
      <c r="D30" s="62"/>
      <c r="E30" s="62"/>
      <c r="F30" s="62"/>
    </row>
    <row r="31" spans="2:18" x14ac:dyDescent="0.3">
      <c r="D31" s="62"/>
      <c r="E31" s="62"/>
      <c r="F31" s="62"/>
    </row>
    <row r="32" spans="2:18" x14ac:dyDescent="0.3">
      <c r="D32" s="62"/>
      <c r="E32" s="62"/>
      <c r="F32" s="62"/>
    </row>
  </sheetData>
  <mergeCells count="9">
    <mergeCell ref="D19:F19"/>
    <mergeCell ref="G19:I19"/>
    <mergeCell ref="J19:L19"/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view="pageBreakPreview" zoomScaleNormal="100" zoomScaleSheetLayoutView="100" workbookViewId="0">
      <selection activeCell="L29" sqref="L29"/>
    </sheetView>
  </sheetViews>
  <sheetFormatPr defaultRowHeight="16.5" x14ac:dyDescent="0.3"/>
  <cols>
    <col min="1" max="1" width="4.5703125" style="1" customWidth="1"/>
    <col min="2" max="2" width="5.7109375" style="11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12" x14ac:dyDescent="0.3">
      <c r="J1" s="65" t="s">
        <v>49</v>
      </c>
      <c r="K1" s="65"/>
      <c r="L1" s="65"/>
    </row>
    <row r="2" spans="2:12" ht="68.25" customHeight="1" x14ac:dyDescent="0.3">
      <c r="J2" s="76" t="s">
        <v>35</v>
      </c>
      <c r="K2" s="76"/>
      <c r="L2" s="76"/>
    </row>
    <row r="3" spans="2:12" x14ac:dyDescent="0.3">
      <c r="J3" s="10"/>
      <c r="K3" s="10"/>
      <c r="L3" s="10"/>
    </row>
    <row r="4" spans="2:12" x14ac:dyDescent="0.3">
      <c r="C4" s="65" t="s">
        <v>34</v>
      </c>
      <c r="D4" s="65"/>
      <c r="E4" s="65"/>
      <c r="F4" s="65"/>
      <c r="G4" s="65"/>
      <c r="H4" s="65"/>
      <c r="I4" s="65"/>
      <c r="J4" s="65"/>
      <c r="K4" s="65"/>
      <c r="L4" s="65"/>
    </row>
    <row r="5" spans="2:12" x14ac:dyDescent="0.3">
      <c r="C5" s="65" t="s">
        <v>50</v>
      </c>
      <c r="D5" s="65"/>
      <c r="E5" s="65"/>
      <c r="F5" s="65"/>
      <c r="G5" s="65"/>
      <c r="H5" s="65"/>
      <c r="I5" s="65"/>
      <c r="J5" s="65"/>
      <c r="K5" s="65"/>
      <c r="L5" s="65"/>
    </row>
    <row r="6" spans="2:12" x14ac:dyDescent="0.3">
      <c r="C6" s="78" t="s">
        <v>377</v>
      </c>
      <c r="D6" s="78"/>
      <c r="E6" s="78"/>
      <c r="F6" s="78"/>
      <c r="G6" s="78"/>
      <c r="H6" s="78"/>
      <c r="I6" s="78"/>
      <c r="J6" s="78"/>
      <c r="K6" s="78"/>
      <c r="L6" s="78"/>
    </row>
    <row r="8" spans="2:12" s="14" customFormat="1" ht="32.25" customHeight="1" x14ac:dyDescent="0.25">
      <c r="B8" s="79" t="s">
        <v>51</v>
      </c>
      <c r="C8" s="79"/>
      <c r="D8" s="80" t="s">
        <v>52</v>
      </c>
      <c r="E8" s="80"/>
      <c r="F8" s="80"/>
      <c r="G8" s="80" t="s">
        <v>53</v>
      </c>
      <c r="H8" s="80"/>
      <c r="I8" s="80"/>
      <c r="J8" s="80" t="s">
        <v>54</v>
      </c>
      <c r="K8" s="80"/>
      <c r="L8" s="80"/>
    </row>
    <row r="9" spans="2:12" ht="33" x14ac:dyDescent="0.3">
      <c r="B9" s="79"/>
      <c r="C9" s="79"/>
      <c r="D9" s="12" t="s">
        <v>45</v>
      </c>
      <c r="E9" s="12" t="s">
        <v>46</v>
      </c>
      <c r="F9" s="13" t="s">
        <v>55</v>
      </c>
      <c r="G9" s="12" t="s">
        <v>45</v>
      </c>
      <c r="H9" s="12" t="s">
        <v>46</v>
      </c>
      <c r="I9" s="13" t="s">
        <v>55</v>
      </c>
      <c r="J9" s="12" t="s">
        <v>45</v>
      </c>
      <c r="K9" s="12" t="s">
        <v>46</v>
      </c>
      <c r="L9" s="13" t="s">
        <v>55</v>
      </c>
    </row>
    <row r="10" spans="2:12" x14ac:dyDescent="0.3">
      <c r="B10" s="81" t="s">
        <v>19</v>
      </c>
      <c r="C10" s="6" t="s">
        <v>56</v>
      </c>
      <c r="D10" s="29">
        <v>3963</v>
      </c>
      <c r="E10" s="29">
        <v>8</v>
      </c>
      <c r="F10" s="29"/>
      <c r="G10" s="29">
        <v>25616.1</v>
      </c>
      <c r="H10" s="29">
        <v>90</v>
      </c>
      <c r="I10" s="29"/>
      <c r="J10" s="29">
        <v>2.0699999999999998</v>
      </c>
      <c r="K10" s="29">
        <v>0.01</v>
      </c>
      <c r="L10" s="29"/>
    </row>
    <row r="11" spans="2:12" x14ac:dyDescent="0.3">
      <c r="B11" s="82"/>
      <c r="C11" s="6" t="s">
        <v>57</v>
      </c>
      <c r="D11" s="29">
        <v>3830</v>
      </c>
      <c r="E11" s="29">
        <v>5</v>
      </c>
      <c r="F11" s="29"/>
      <c r="G11" s="29">
        <v>24511</v>
      </c>
      <c r="H11" s="29">
        <v>58</v>
      </c>
      <c r="I11" s="29"/>
      <c r="J11" s="29">
        <v>1.76</v>
      </c>
      <c r="K11" s="29"/>
      <c r="L11" s="29"/>
    </row>
    <row r="12" spans="2:12" x14ac:dyDescent="0.3">
      <c r="B12" s="81" t="s">
        <v>21</v>
      </c>
      <c r="C12" s="6" t="s">
        <v>58</v>
      </c>
      <c r="D12" s="29">
        <v>20</v>
      </c>
      <c r="E12" s="29">
        <v>102</v>
      </c>
      <c r="F12" s="29"/>
      <c r="G12" s="29">
        <v>1251.22</v>
      </c>
      <c r="H12" s="29">
        <v>7368.5</v>
      </c>
      <c r="I12" s="29"/>
      <c r="J12" s="29">
        <v>0.11</v>
      </c>
      <c r="K12" s="29">
        <v>0.67</v>
      </c>
      <c r="L12" s="29"/>
    </row>
    <row r="13" spans="2:12" x14ac:dyDescent="0.3">
      <c r="B13" s="82"/>
      <c r="C13" s="6" t="s">
        <v>59</v>
      </c>
      <c r="D13" s="29"/>
      <c r="E13" s="29"/>
      <c r="F13" s="29"/>
      <c r="G13" s="29"/>
      <c r="H13" s="29"/>
      <c r="I13" s="29"/>
      <c r="J13" s="29"/>
      <c r="K13" s="29"/>
      <c r="L13" s="29"/>
    </row>
    <row r="14" spans="2:12" x14ac:dyDescent="0.3">
      <c r="B14" s="81" t="s">
        <v>26</v>
      </c>
      <c r="C14" s="6" t="s">
        <v>60</v>
      </c>
      <c r="D14" s="29">
        <v>2</v>
      </c>
      <c r="E14" s="29">
        <v>16</v>
      </c>
      <c r="F14" s="29"/>
      <c r="G14" s="29">
        <v>900</v>
      </c>
      <c r="H14" s="29">
        <v>5798.04</v>
      </c>
      <c r="I14" s="29"/>
      <c r="J14" s="29">
        <v>3.3</v>
      </c>
      <c r="K14" s="29">
        <v>0.45</v>
      </c>
      <c r="L14" s="29"/>
    </row>
    <row r="15" spans="2:12" x14ac:dyDescent="0.3">
      <c r="B15" s="82"/>
      <c r="C15" s="6" t="s">
        <v>61</v>
      </c>
      <c r="D15" s="29"/>
      <c r="E15" s="29"/>
      <c r="F15" s="29"/>
      <c r="G15" s="29"/>
      <c r="H15" s="29"/>
      <c r="I15" s="29"/>
      <c r="J15" s="29"/>
      <c r="K15" s="29"/>
      <c r="L15" s="29"/>
    </row>
    <row r="16" spans="2:12" x14ac:dyDescent="0.3">
      <c r="B16" s="81" t="s">
        <v>62</v>
      </c>
      <c r="C16" s="6" t="s">
        <v>96</v>
      </c>
      <c r="D16" s="29">
        <v>0</v>
      </c>
      <c r="E16" s="29">
        <v>4</v>
      </c>
      <c r="F16" s="29">
        <v>1</v>
      </c>
      <c r="G16" s="29"/>
      <c r="H16" s="29">
        <v>20000</v>
      </c>
      <c r="I16" s="29">
        <v>1850</v>
      </c>
      <c r="J16" s="29"/>
      <c r="K16" s="29">
        <v>17.07</v>
      </c>
      <c r="L16" s="29">
        <v>0.18</v>
      </c>
    </row>
    <row r="17" spans="2:12" x14ac:dyDescent="0.3">
      <c r="B17" s="82"/>
      <c r="C17" s="6" t="s">
        <v>61</v>
      </c>
      <c r="D17" s="29"/>
      <c r="E17" s="29"/>
      <c r="F17" s="29"/>
      <c r="G17" s="29"/>
      <c r="H17" s="29"/>
      <c r="I17" s="29"/>
      <c r="J17" s="29"/>
      <c r="K17" s="29"/>
      <c r="L17" s="29"/>
    </row>
    <row r="19" spans="2:12" x14ac:dyDescent="0.3">
      <c r="B19" s="15" t="s">
        <v>63</v>
      </c>
    </row>
    <row r="21" spans="2:12" ht="82.5" customHeight="1" x14ac:dyDescent="0.3">
      <c r="B21" s="77" t="s">
        <v>64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zoomScale="90" zoomScaleNormal="100" zoomScaleSheetLayoutView="90" workbookViewId="0">
      <selection activeCell="M18" sqref="M18"/>
    </sheetView>
  </sheetViews>
  <sheetFormatPr defaultRowHeight="16.5" x14ac:dyDescent="0.3"/>
  <cols>
    <col min="1" max="1" width="5" style="1" customWidth="1"/>
    <col min="2" max="2" width="5.7109375" style="11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65" t="s">
        <v>67</v>
      </c>
      <c r="H1" s="65"/>
      <c r="I1" s="65"/>
    </row>
    <row r="2" spans="2:9" ht="68.25" customHeight="1" x14ac:dyDescent="0.3">
      <c r="G2" s="76" t="s">
        <v>35</v>
      </c>
      <c r="H2" s="76"/>
      <c r="I2" s="76"/>
    </row>
    <row r="4" spans="2:9" x14ac:dyDescent="0.3">
      <c r="C4" s="65" t="s">
        <v>34</v>
      </c>
      <c r="D4" s="65"/>
      <c r="E4" s="65"/>
      <c r="F4" s="65"/>
      <c r="G4" s="65"/>
      <c r="H4" s="65"/>
      <c r="I4" s="65"/>
    </row>
    <row r="5" spans="2:9" x14ac:dyDescent="0.3">
      <c r="C5" s="76" t="s">
        <v>66</v>
      </c>
      <c r="D5" s="65"/>
      <c r="E5" s="65"/>
      <c r="F5" s="65"/>
      <c r="G5" s="65"/>
      <c r="H5" s="65"/>
      <c r="I5" s="65"/>
    </row>
    <row r="6" spans="2:9" x14ac:dyDescent="0.3">
      <c r="C6" s="78" t="s">
        <v>378</v>
      </c>
      <c r="D6" s="78"/>
      <c r="E6" s="78"/>
      <c r="F6" s="78"/>
      <c r="G6" s="78"/>
      <c r="H6" s="78"/>
      <c r="I6" s="78"/>
    </row>
    <row r="8" spans="2:9" s="14" customFormat="1" ht="32.25" customHeight="1" x14ac:dyDescent="0.25">
      <c r="B8" s="79" t="s">
        <v>51</v>
      </c>
      <c r="C8" s="79"/>
      <c r="D8" s="80" t="s">
        <v>65</v>
      </c>
      <c r="E8" s="80"/>
      <c r="F8" s="80"/>
      <c r="G8" s="80" t="s">
        <v>53</v>
      </c>
      <c r="H8" s="80"/>
      <c r="I8" s="80"/>
    </row>
    <row r="9" spans="2:9" ht="33" x14ac:dyDescent="0.3">
      <c r="B9" s="79"/>
      <c r="C9" s="79"/>
      <c r="D9" s="12" t="s">
        <v>45</v>
      </c>
      <c r="E9" s="12" t="s">
        <v>46</v>
      </c>
      <c r="F9" s="13" t="s">
        <v>55</v>
      </c>
      <c r="G9" s="12" t="s">
        <v>45</v>
      </c>
      <c r="H9" s="12" t="s">
        <v>46</v>
      </c>
      <c r="I9" s="13" t="s">
        <v>55</v>
      </c>
    </row>
    <row r="10" spans="2:9" x14ac:dyDescent="0.3">
      <c r="B10" s="81" t="s">
        <v>19</v>
      </c>
      <c r="C10" s="6" t="s">
        <v>56</v>
      </c>
      <c r="D10" s="29">
        <v>4220</v>
      </c>
      <c r="E10" s="29">
        <v>11</v>
      </c>
      <c r="F10" s="29"/>
      <c r="G10" s="29">
        <v>27902.07</v>
      </c>
      <c r="H10" s="29">
        <v>136</v>
      </c>
      <c r="I10" s="29"/>
    </row>
    <row r="11" spans="2:9" x14ac:dyDescent="0.3">
      <c r="B11" s="82"/>
      <c r="C11" s="6" t="s">
        <v>57</v>
      </c>
      <c r="D11" s="29">
        <v>3994</v>
      </c>
      <c r="E11" s="29">
        <v>4</v>
      </c>
      <c r="F11" s="29"/>
      <c r="G11" s="29">
        <v>26098.400000000001</v>
      </c>
      <c r="H11" s="29">
        <v>43</v>
      </c>
      <c r="I11" s="29"/>
    </row>
    <row r="12" spans="2:9" x14ac:dyDescent="0.3">
      <c r="B12" s="81" t="s">
        <v>21</v>
      </c>
      <c r="C12" s="6" t="s">
        <v>58</v>
      </c>
      <c r="D12" s="29">
        <v>29</v>
      </c>
      <c r="E12" s="29">
        <v>129</v>
      </c>
      <c r="F12" s="29"/>
      <c r="G12" s="29">
        <v>1749.22</v>
      </c>
      <c r="H12" s="29">
        <v>9671.2000000000007</v>
      </c>
      <c r="I12" s="29"/>
    </row>
    <row r="13" spans="2:9" x14ac:dyDescent="0.3">
      <c r="B13" s="82"/>
      <c r="C13" s="6" t="s">
        <v>59</v>
      </c>
      <c r="D13" s="29"/>
      <c r="E13" s="29"/>
      <c r="F13" s="29"/>
      <c r="G13" s="29"/>
      <c r="H13" s="29"/>
      <c r="I13" s="29"/>
    </row>
    <row r="14" spans="2:9" x14ac:dyDescent="0.3">
      <c r="B14" s="81" t="s">
        <v>26</v>
      </c>
      <c r="C14" s="6" t="s">
        <v>60</v>
      </c>
      <c r="D14" s="29">
        <v>5</v>
      </c>
      <c r="E14" s="29">
        <v>29</v>
      </c>
      <c r="F14" s="29"/>
      <c r="G14" s="29">
        <v>1037.5</v>
      </c>
      <c r="H14" s="29">
        <v>10572</v>
      </c>
      <c r="I14" s="29"/>
    </row>
    <row r="15" spans="2:9" x14ac:dyDescent="0.3">
      <c r="B15" s="82"/>
      <c r="C15" s="6" t="s">
        <v>61</v>
      </c>
      <c r="D15" s="29"/>
      <c r="E15" s="29"/>
      <c r="F15" s="29"/>
      <c r="G15" s="29"/>
      <c r="H15" s="29"/>
      <c r="I15" s="29"/>
    </row>
    <row r="16" spans="2:9" x14ac:dyDescent="0.3">
      <c r="B16" s="81" t="s">
        <v>62</v>
      </c>
      <c r="C16" s="6" t="s">
        <v>96</v>
      </c>
      <c r="D16" s="29"/>
      <c r="E16" s="29">
        <v>9</v>
      </c>
      <c r="F16" s="29">
        <v>5</v>
      </c>
      <c r="G16" s="29"/>
      <c r="H16" s="29">
        <v>24526</v>
      </c>
      <c r="I16" s="29">
        <v>54080</v>
      </c>
    </row>
    <row r="17" spans="2:9" x14ac:dyDescent="0.3">
      <c r="B17" s="82"/>
      <c r="C17" s="6" t="s">
        <v>61</v>
      </c>
      <c r="D17" s="29"/>
      <c r="E17" s="29"/>
      <c r="F17" s="29"/>
      <c r="G17" s="29"/>
      <c r="H17" s="29"/>
      <c r="I17" s="29"/>
    </row>
    <row r="19" spans="2:9" ht="33" customHeight="1" x14ac:dyDescent="0.3">
      <c r="B19" s="77" t="s">
        <v>63</v>
      </c>
      <c r="C19" s="77"/>
      <c r="D19" s="77"/>
      <c r="E19" s="77"/>
      <c r="F19" s="77"/>
      <c r="G19" s="77"/>
      <c r="H19" s="77"/>
      <c r="I19" s="77"/>
    </row>
    <row r="21" spans="2:9" ht="115.5" customHeight="1" x14ac:dyDescent="0.3">
      <c r="B21" s="77" t="s">
        <v>64</v>
      </c>
      <c r="C21" s="77"/>
      <c r="D21" s="77"/>
      <c r="E21" s="77"/>
      <c r="F21" s="77"/>
      <c r="G21" s="77"/>
      <c r="H21" s="77"/>
      <c r="I21" s="77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Титул</vt:lpstr>
      <vt:lpstr>28 а) город</vt:lpstr>
      <vt:lpstr>28 а) село</vt:lpstr>
      <vt:lpstr>28а) РТУ ПР2</vt:lpstr>
      <vt:lpstr>28 б) reshenie_tarif_2020</vt:lpstr>
      <vt:lpstr>28 в) srednie_dannie_fact_mosh</vt:lpstr>
      <vt:lpstr>28 г) srednie_dannie_dline_VL</vt:lpstr>
      <vt:lpstr>28 д) info_TP_2020</vt:lpstr>
      <vt:lpstr>28 е) info_zayavki_TP_2020</vt:lpstr>
      <vt:lpstr>'28 а) город'!Область_печати</vt:lpstr>
      <vt:lpstr>'28 а) село'!Область_печати</vt:lpstr>
      <vt:lpstr>'28 б) reshenie_tarif_2020'!Область_печати</vt:lpstr>
      <vt:lpstr>'28 в) srednie_dannie_fact_mosh'!Область_печати</vt:lpstr>
      <vt:lpstr>'28 г) srednie_dannie_dline_VL'!Область_печати</vt:lpstr>
      <vt:lpstr>'28 е) info_zayavki_TP_2020'!Область_печати</vt:lpstr>
      <vt:lpstr>'28а) РТУ ПР2'!Область_печати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2020-10-20T08:08:41Z</dcterms:modified>
</cp:coreProperties>
</file>